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 tabRatio="963" activeTab="3"/>
  </bookViews>
  <sheets>
    <sheet name="年初预算表1" sheetId="15" r:id="rId1"/>
    <sheet name="年初预算表2" sheetId="16" r:id="rId2"/>
    <sheet name="年初预算表3" sheetId="17" r:id="rId3"/>
    <sheet name="年初预算表4" sheetId="18" r:id="rId4"/>
  </sheets>
  <calcPr calcId="144525"/>
</workbook>
</file>

<file path=xl/sharedStrings.xml><?xml version="1.0" encoding="utf-8"?>
<sst xmlns="http://schemas.openxmlformats.org/spreadsheetml/2006/main" count="69">
  <si>
    <t>附表3-1</t>
  </si>
  <si>
    <t>2022年林芝市国有资本经营预算本级收支预算总表</t>
  </si>
  <si>
    <t>收入</t>
  </si>
  <si>
    <t>项目</t>
  </si>
  <si>
    <t>上年预算数</t>
  </si>
  <si>
    <t>预算数</t>
  </si>
  <si>
    <t>金额</t>
  </si>
  <si>
    <t>同比增加</t>
  </si>
  <si>
    <t>同比增长</t>
  </si>
  <si>
    <t>本级收入合计</t>
  </si>
  <si>
    <t>本级支出合计</t>
  </si>
  <si>
    <t xml:space="preserve">  利润收入</t>
  </si>
  <si>
    <t xml:space="preserve">  补充全国社会保障基金</t>
  </si>
  <si>
    <t xml:space="preserve">  股利、股息收入</t>
  </si>
  <si>
    <t xml:space="preserve">  解决历史遗留问题及改革成本支出</t>
  </si>
  <si>
    <t xml:space="preserve">  产权转让收入</t>
  </si>
  <si>
    <t xml:space="preserve">  国有企业资本金注入</t>
  </si>
  <si>
    <t xml:space="preserve">  清算收入</t>
  </si>
  <si>
    <t xml:space="preserve">  国有企业政策性补贴</t>
  </si>
  <si>
    <t xml:space="preserve">  其他国有资本经营预算收入</t>
  </si>
  <si>
    <t xml:space="preserve">  其他国有资本经营预算支出</t>
  </si>
  <si>
    <t>转移性收入</t>
  </si>
  <si>
    <t>转移性支出</t>
  </si>
  <si>
    <t xml:space="preserve">  国有资本经营预算转移支付收入</t>
  </si>
  <si>
    <t xml:space="preserve">  国有资本经营预算转移支付支出</t>
  </si>
  <si>
    <t xml:space="preserve">  国有资本经营预算上解收入</t>
  </si>
  <si>
    <t xml:space="preserve">  国有资本经营预算上解支出</t>
  </si>
  <si>
    <t xml:space="preserve">  国有资本经营预算调出资金</t>
  </si>
  <si>
    <t xml:space="preserve">  上年结转收入</t>
  </si>
  <si>
    <t xml:space="preserve">  年终结转</t>
  </si>
  <si>
    <t xml:space="preserve">  上年结余收入</t>
  </si>
  <si>
    <t xml:space="preserve">  年终结余</t>
  </si>
  <si>
    <t>收入总计</t>
  </si>
  <si>
    <t>支出总计</t>
  </si>
  <si>
    <t>附表3-2</t>
  </si>
  <si>
    <t>2022年林芝市国有资本经营预算本级收入预算表</t>
  </si>
  <si>
    <t>金额单位：万元</t>
  </si>
  <si>
    <t>代码</t>
  </si>
  <si>
    <t>名称</t>
  </si>
  <si>
    <r>
      <rPr>
        <b/>
        <sz val="11"/>
        <rFont val="宋体"/>
        <charset val="134"/>
      </rPr>
      <t>国有资本经营收入</t>
    </r>
  </si>
  <si>
    <t>1030601</t>
  </si>
  <si>
    <r>
      <rPr>
        <sz val="11"/>
        <rFont val="宋体"/>
        <charset val="134"/>
      </rPr>
      <t>利润收入</t>
    </r>
  </si>
  <si>
    <t>103060198</t>
  </si>
  <si>
    <r>
      <rPr>
        <sz val="11"/>
        <rFont val="宋体"/>
        <charset val="134"/>
      </rPr>
      <t>其他国有资本经营预算企业利润收入</t>
    </r>
  </si>
  <si>
    <t>合计</t>
  </si>
  <si>
    <t>报表说明：</t>
  </si>
  <si>
    <t xml:space="preserve">   1、取资金性质为13-国有资本经营预算资金的103-非税收入的收入分类。</t>
  </si>
  <si>
    <t>附表3-3</t>
  </si>
  <si>
    <t>2022年林芝市国有资本经营预算本级支出预算表</t>
  </si>
  <si>
    <t>223</t>
  </si>
  <si>
    <r>
      <rPr>
        <sz val="11"/>
        <rFont val="宋体"/>
        <charset val="134"/>
      </rPr>
      <t>国有资本经营预算支出</t>
    </r>
  </si>
  <si>
    <t>22301</t>
  </si>
  <si>
    <r>
      <rPr>
        <sz val="11"/>
        <rFont val="宋体"/>
        <charset val="134"/>
      </rPr>
      <t>解决历史遗留问题及改革成本支出</t>
    </r>
  </si>
  <si>
    <t>2230105</t>
  </si>
  <si>
    <r>
      <rPr>
        <sz val="11"/>
        <rFont val="宋体"/>
        <charset val="134"/>
      </rPr>
      <t>国有企业退休人员社会化管理补助支出</t>
    </r>
  </si>
  <si>
    <t>22399</t>
  </si>
  <si>
    <r>
      <rPr>
        <sz val="11"/>
        <rFont val="宋体"/>
        <charset val="134"/>
      </rPr>
      <t>其他国有资本经营预算支出</t>
    </r>
  </si>
  <si>
    <t>2239999</t>
  </si>
  <si>
    <t xml:space="preserve"> </t>
  </si>
  <si>
    <t xml:space="preserve">   1、取资金性质为13-国有资本经营预算资金的支出功能科目，不包含227、230、231。</t>
  </si>
  <si>
    <t>附表3-4</t>
  </si>
  <si>
    <t>2022年林芝市国有资本经营预算本级支出政府经济分类明细表</t>
  </si>
  <si>
    <t>507</t>
  </si>
  <si>
    <r>
      <rPr>
        <sz val="11"/>
        <rFont val="宋体"/>
        <charset val="134"/>
      </rPr>
      <t>对企业补助</t>
    </r>
  </si>
  <si>
    <t>50701</t>
  </si>
  <si>
    <r>
      <rPr>
        <sz val="11"/>
        <rFont val="宋体"/>
        <charset val="134"/>
      </rPr>
      <t>费用补贴</t>
    </r>
  </si>
  <si>
    <t>50799</t>
  </si>
  <si>
    <r>
      <rPr>
        <sz val="11"/>
        <rFont val="宋体"/>
        <charset val="134"/>
      </rPr>
      <t>其他对企业补助</t>
    </r>
  </si>
  <si>
    <t xml:space="preserve">   1、按政府支出经济分类取数。不包含512、513、51401。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</si>
</sst>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0.00%"/>
  </numFmts>
  <fonts count="34">
    <font>
      <sz val="11"/>
      <color indexed="8"/>
      <name val="宋体"/>
      <charset val="1"/>
      <scheme val="minor"/>
    </font>
    <font>
      <sz val="9"/>
      <name val="Hiragino Sans GB"/>
      <charset val="134"/>
    </font>
    <font>
      <sz val="11"/>
      <name val="宋体"/>
      <charset val="134"/>
    </font>
    <font>
      <sz val="12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0"/>
      <name val="SimSun"/>
      <charset val="134"/>
    </font>
    <font>
      <b/>
      <sz val="11"/>
      <name val="SimSun"/>
      <charset val="134"/>
    </font>
    <font>
      <sz val="11"/>
      <name val="黑体"/>
      <charset val="134"/>
    </font>
    <font>
      <sz val="12"/>
      <name val="黑体"/>
      <charset val="134"/>
    </font>
    <font>
      <sz val="11"/>
      <color rgb="FF0000FF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6" borderId="15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15" borderId="14" applyNumberFormat="0" applyAlignment="0" applyProtection="0">
      <alignment vertical="center"/>
    </xf>
    <xf numFmtId="0" fontId="31" fillId="15" borderId="18" applyNumberFormat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</cellStyleXfs>
  <cellXfs count="56">
    <xf numFmtId="0" fontId="0" fillId="0" borderId="0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4" fontId="2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2" fillId="3" borderId="4" xfId="0" applyFont="1" applyFill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4" fontId="10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5" fillId="0" borderId="4" xfId="0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pane ySplit="6" topLeftCell="A7" activePane="bottomLeft" state="frozen"/>
      <selection/>
      <selection pane="bottomLeft" activeCell="E20" sqref="E20"/>
    </sheetView>
  </sheetViews>
  <sheetFormatPr defaultColWidth="9" defaultRowHeight="13.5"/>
  <cols>
    <col min="1" max="1" width="21.3333333333333" style="40" customWidth="1"/>
    <col min="2" max="2" width="13" customWidth="1"/>
    <col min="3" max="3" width="10.4416666666667" customWidth="1"/>
    <col min="4" max="4" width="11.1083333333333" customWidth="1"/>
    <col min="5" max="5" width="10.2583333333333" customWidth="1"/>
    <col min="6" max="6" width="22.775" style="40" customWidth="1"/>
    <col min="7" max="7" width="10.4416666666667" customWidth="1"/>
    <col min="8" max="9" width="11.3333333333333" customWidth="1"/>
    <col min="10" max="10" width="10.2583333333333" customWidth="1"/>
    <col min="11" max="13" width="9.76666666666667" customWidth="1"/>
  </cols>
  <sheetData>
    <row r="1" ht="16.35" customHeight="1" spans="1:10">
      <c r="A1" s="41" t="s">
        <v>0</v>
      </c>
      <c r="B1" s="33"/>
      <c r="C1" s="1"/>
      <c r="D1" s="1"/>
      <c r="E1" s="1"/>
      <c r="F1" s="1"/>
      <c r="G1" s="1"/>
      <c r="H1" s="1"/>
      <c r="I1" s="1"/>
      <c r="J1" s="1"/>
    </row>
    <row r="2" ht="22.8" customHeight="1" spans="1:10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55"/>
    </row>
    <row r="3" ht="19.55" customHeight="1" spans="2:10">
      <c r="B3" s="35"/>
      <c r="C3" s="5"/>
      <c r="D3" s="5"/>
      <c r="E3" s="5"/>
      <c r="F3" s="5"/>
      <c r="G3" s="5"/>
      <c r="H3" s="5"/>
      <c r="I3" s="5"/>
      <c r="J3" s="5"/>
    </row>
    <row r="4" ht="24.4" customHeight="1" spans="1:10">
      <c r="A4" s="25" t="s">
        <v>2</v>
      </c>
      <c r="B4" s="8"/>
      <c r="C4" s="8"/>
      <c r="D4" s="8"/>
      <c r="E4" s="8"/>
      <c r="F4" s="44"/>
      <c r="G4" s="45"/>
      <c r="H4" s="8"/>
      <c r="I4" s="8"/>
      <c r="J4" s="8"/>
    </row>
    <row r="5" ht="24.4" customHeight="1" spans="1:10">
      <c r="A5" s="25" t="s">
        <v>3</v>
      </c>
      <c r="B5" s="8" t="s">
        <v>4</v>
      </c>
      <c r="C5" s="8" t="s">
        <v>5</v>
      </c>
      <c r="D5" s="8"/>
      <c r="E5" s="8"/>
      <c r="F5" s="25" t="s">
        <v>3</v>
      </c>
      <c r="G5" s="45" t="s">
        <v>4</v>
      </c>
      <c r="H5" s="8" t="s">
        <v>5</v>
      </c>
      <c r="I5" s="8"/>
      <c r="J5" s="8"/>
    </row>
    <row r="6" ht="39.1" customHeight="1" spans="1:10">
      <c r="A6" s="25"/>
      <c r="B6" s="8"/>
      <c r="C6" s="8" t="s">
        <v>6</v>
      </c>
      <c r="D6" s="8" t="s">
        <v>7</v>
      </c>
      <c r="E6" s="25" t="s">
        <v>8</v>
      </c>
      <c r="F6" s="25"/>
      <c r="G6" s="45"/>
      <c r="H6" s="8" t="s">
        <v>6</v>
      </c>
      <c r="I6" s="8" t="s">
        <v>7</v>
      </c>
      <c r="J6" s="25" t="s">
        <v>8</v>
      </c>
    </row>
    <row r="7" ht="23" customHeight="1" spans="1:10">
      <c r="A7" s="46" t="s">
        <v>9</v>
      </c>
      <c r="B7" s="47">
        <v>120.49</v>
      </c>
      <c r="C7" s="47">
        <v>502.56</v>
      </c>
      <c r="D7" s="47">
        <f>C7-B7</f>
        <v>382.07</v>
      </c>
      <c r="E7" s="37">
        <f>D7/B7</f>
        <v>3.17096854510748</v>
      </c>
      <c r="F7" s="46" t="s">
        <v>10</v>
      </c>
      <c r="G7" s="48">
        <f>G9</f>
        <v>224.9</v>
      </c>
      <c r="H7" s="47">
        <v>113.69</v>
      </c>
      <c r="I7" s="47">
        <f>H7-G7</f>
        <v>-111.21</v>
      </c>
      <c r="J7" s="37">
        <f>I7/G7</f>
        <v>-0.494486438417074</v>
      </c>
    </row>
    <row r="8" ht="23" customHeight="1" spans="1:10">
      <c r="A8" s="49" t="s">
        <v>11</v>
      </c>
      <c r="B8" s="50">
        <v>120.49</v>
      </c>
      <c r="C8" s="51">
        <v>502.56</v>
      </c>
      <c r="D8" s="47">
        <f>C8-B8</f>
        <v>382.07</v>
      </c>
      <c r="E8" s="37">
        <f>D8/B8</f>
        <v>3.17096854510748</v>
      </c>
      <c r="F8" s="49" t="s">
        <v>12</v>
      </c>
      <c r="G8" s="52"/>
      <c r="H8" s="51"/>
      <c r="I8" s="47"/>
      <c r="J8" s="37"/>
    </row>
    <row r="9" ht="23" customHeight="1" spans="1:10">
      <c r="A9" s="49" t="s">
        <v>13</v>
      </c>
      <c r="B9" s="50"/>
      <c r="C9" s="51"/>
      <c r="D9" s="47"/>
      <c r="E9" s="37"/>
      <c r="F9" s="49" t="s">
        <v>14</v>
      </c>
      <c r="G9" s="52">
        <v>224.9</v>
      </c>
      <c r="H9" s="51">
        <v>60</v>
      </c>
      <c r="I9" s="47">
        <f>H9-G9</f>
        <v>-164.9</v>
      </c>
      <c r="J9" s="37">
        <f>I9/G9</f>
        <v>-0.733214762116496</v>
      </c>
    </row>
    <row r="10" ht="23" customHeight="1" spans="1:10">
      <c r="A10" s="49" t="s">
        <v>15</v>
      </c>
      <c r="B10" s="50"/>
      <c r="C10" s="51"/>
      <c r="D10" s="47"/>
      <c r="E10" s="37"/>
      <c r="F10" s="49" t="s">
        <v>16</v>
      </c>
      <c r="G10" s="52"/>
      <c r="H10" s="51"/>
      <c r="I10" s="47"/>
      <c r="J10" s="37"/>
    </row>
    <row r="11" ht="23" customHeight="1" spans="1:10">
      <c r="A11" s="49" t="s">
        <v>17</v>
      </c>
      <c r="B11" s="50"/>
      <c r="C11" s="51"/>
      <c r="D11" s="47"/>
      <c r="E11" s="37"/>
      <c r="F11" s="49" t="s">
        <v>18</v>
      </c>
      <c r="G11" s="52"/>
      <c r="H11" s="51"/>
      <c r="I11" s="47"/>
      <c r="J11" s="37"/>
    </row>
    <row r="12" ht="23" customHeight="1" spans="1:10">
      <c r="A12" s="49" t="s">
        <v>19</v>
      </c>
      <c r="B12" s="50"/>
      <c r="C12" s="51"/>
      <c r="D12" s="47"/>
      <c r="E12" s="37"/>
      <c r="F12" s="49" t="s">
        <v>20</v>
      </c>
      <c r="G12" s="52"/>
      <c r="H12" s="51">
        <v>53.69</v>
      </c>
      <c r="I12" s="47"/>
      <c r="J12" s="37"/>
    </row>
    <row r="13" ht="23" customHeight="1" spans="1:10">
      <c r="A13" s="46" t="s">
        <v>21</v>
      </c>
      <c r="B13" s="47"/>
      <c r="C13" s="47">
        <v>6.92</v>
      </c>
      <c r="D13" s="47">
        <f t="shared" ref="D13:D17" si="0">C13-B13</f>
        <v>6.92</v>
      </c>
      <c r="E13" s="37">
        <v>1</v>
      </c>
      <c r="F13" s="46" t="s">
        <v>22</v>
      </c>
      <c r="G13" s="48">
        <f>G16</f>
        <v>36.15</v>
      </c>
      <c r="H13" s="47">
        <f>H14+H15+H16+H17</f>
        <v>641.52</v>
      </c>
      <c r="I13" s="47">
        <f>H13-G13</f>
        <v>605.37</v>
      </c>
      <c r="J13" s="37">
        <v>1</v>
      </c>
    </row>
    <row r="14" ht="23" customHeight="1" spans="1:10">
      <c r="A14" s="49" t="s">
        <v>23</v>
      </c>
      <c r="B14" s="50"/>
      <c r="C14" s="51">
        <v>6.92</v>
      </c>
      <c r="D14" s="47">
        <f t="shared" si="0"/>
        <v>6.92</v>
      </c>
      <c r="E14" s="37">
        <v>1</v>
      </c>
      <c r="F14" s="49" t="s">
        <v>24</v>
      </c>
      <c r="G14" s="52"/>
      <c r="H14" s="51">
        <v>6.92</v>
      </c>
      <c r="I14" s="47">
        <f t="shared" ref="I13:I17" si="1">H14-G14</f>
        <v>6.92</v>
      </c>
      <c r="J14" s="37">
        <v>1</v>
      </c>
    </row>
    <row r="15" ht="23" customHeight="1" spans="1:10">
      <c r="A15" s="49" t="s">
        <v>25</v>
      </c>
      <c r="B15" s="50"/>
      <c r="C15" s="51"/>
      <c r="D15" s="47"/>
      <c r="E15" s="37"/>
      <c r="F15" s="49" t="s">
        <v>26</v>
      </c>
      <c r="G15" s="52"/>
      <c r="H15" s="51"/>
      <c r="I15" s="47"/>
      <c r="J15" s="37"/>
    </row>
    <row r="16" ht="23" customHeight="1" spans="1:10">
      <c r="A16" s="49"/>
      <c r="B16" s="50"/>
      <c r="C16" s="51"/>
      <c r="D16" s="47"/>
      <c r="E16" s="37"/>
      <c r="F16" s="49" t="s">
        <v>27</v>
      </c>
      <c r="G16" s="52">
        <v>36.15</v>
      </c>
      <c r="H16" s="51">
        <v>150.77</v>
      </c>
      <c r="I16" s="47"/>
      <c r="J16" s="37"/>
    </row>
    <row r="17" ht="23" customHeight="1" spans="1:10">
      <c r="A17" s="49" t="s">
        <v>28</v>
      </c>
      <c r="B17" s="50">
        <v>350.55</v>
      </c>
      <c r="C17" s="51">
        <v>245.73</v>
      </c>
      <c r="D17" s="47">
        <f t="shared" si="0"/>
        <v>-104.82</v>
      </c>
      <c r="E17" s="37">
        <f>D17/B17</f>
        <v>-0.299015832263586</v>
      </c>
      <c r="F17" s="49" t="s">
        <v>29</v>
      </c>
      <c r="G17" s="52">
        <v>209.99</v>
      </c>
      <c r="H17" s="50">
        <v>483.83</v>
      </c>
      <c r="I17" s="47">
        <f t="shared" si="1"/>
        <v>273.84</v>
      </c>
      <c r="J17" s="37">
        <f>I17/G17</f>
        <v>1.30406209819515</v>
      </c>
    </row>
    <row r="18" ht="23" customHeight="1" spans="1:10">
      <c r="A18" s="49" t="s">
        <v>30</v>
      </c>
      <c r="B18" s="50"/>
      <c r="C18" s="51"/>
      <c r="D18" s="47"/>
      <c r="E18" s="37"/>
      <c r="F18" s="49" t="s">
        <v>31</v>
      </c>
      <c r="G18" s="52"/>
      <c r="H18" s="50"/>
      <c r="I18" s="47"/>
      <c r="J18" s="37"/>
    </row>
    <row r="19" ht="23" customHeight="1" spans="1:10">
      <c r="A19" s="53" t="s">
        <v>32</v>
      </c>
      <c r="B19" s="47">
        <f>B7+B17</f>
        <v>471.04</v>
      </c>
      <c r="C19" s="47">
        <f>509.48+C17</f>
        <v>755.21</v>
      </c>
      <c r="D19" s="47">
        <f>C19-B19</f>
        <v>284.17</v>
      </c>
      <c r="E19" s="37">
        <f>D19/B19</f>
        <v>0.603282099184783</v>
      </c>
      <c r="F19" s="53" t="s">
        <v>33</v>
      </c>
      <c r="G19" s="48">
        <f>G13+G7+G17</f>
        <v>471.04</v>
      </c>
      <c r="H19" s="47">
        <f>H7+H13</f>
        <v>755.21</v>
      </c>
      <c r="I19" s="47">
        <f>H19-G19</f>
        <v>284.17</v>
      </c>
      <c r="J19" s="37">
        <f>I19/G19</f>
        <v>0.603282099184783</v>
      </c>
    </row>
    <row r="20" ht="9.75" customHeight="1" spans="1:10">
      <c r="A20" s="54"/>
      <c r="B20" s="54"/>
      <c r="C20" s="54"/>
      <c r="D20" s="54"/>
      <c r="E20" s="54"/>
      <c r="F20" s="54"/>
      <c r="G20" s="54"/>
      <c r="H20" s="54"/>
      <c r="I20" s="54"/>
      <c r="J20" s="54"/>
    </row>
  </sheetData>
  <mergeCells count="9">
    <mergeCell ref="A2:J2"/>
    <mergeCell ref="A4:E4"/>
    <mergeCell ref="H4:J4"/>
    <mergeCell ref="C5:E5"/>
    <mergeCell ref="H5:J5"/>
    <mergeCell ref="A5:A6"/>
    <mergeCell ref="B5:B6"/>
    <mergeCell ref="F5:F6"/>
    <mergeCell ref="G5:G6"/>
  </mergeCells>
  <pageMargins left="0.704166666666667" right="0.704166666666667" top="0.74375" bottom="0.74375" header="0.309027777777778" footer="0.3090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G7" sqref="G7"/>
    </sheetView>
  </sheetViews>
  <sheetFormatPr defaultColWidth="9" defaultRowHeight="13.5" outlineLevelCol="6"/>
  <cols>
    <col min="1" max="1" width="1.53333333333333" customWidth="1"/>
    <col min="2" max="2" width="12.825" customWidth="1"/>
    <col min="3" max="3" width="33.3416666666667" customWidth="1"/>
    <col min="4" max="7" width="18" customWidth="1"/>
    <col min="8" max="8" width="9.76666666666667" customWidth="1"/>
  </cols>
  <sheetData>
    <row r="1" customFormat="1" ht="16.35" customHeight="1" spans="1:7">
      <c r="A1" s="7"/>
      <c r="B1" s="2" t="s">
        <v>34</v>
      </c>
      <c r="C1" s="32"/>
      <c r="D1" s="32"/>
      <c r="E1" s="33"/>
      <c r="F1" s="33"/>
      <c r="G1" s="33"/>
    </row>
    <row r="2" customFormat="1" ht="22.8" customHeight="1" spans="1:7">
      <c r="A2" s="7"/>
      <c r="B2" s="4" t="s">
        <v>35</v>
      </c>
      <c r="C2" s="4"/>
      <c r="D2" s="4"/>
      <c r="E2" s="4"/>
      <c r="F2" s="4"/>
      <c r="G2" s="4"/>
    </row>
    <row r="3" customFormat="1" ht="19.55" customHeight="1" spans="1:7">
      <c r="A3" s="7"/>
      <c r="C3" s="34"/>
      <c r="D3" s="34"/>
      <c r="E3" s="35"/>
      <c r="F3" s="35"/>
      <c r="G3" s="6" t="s">
        <v>36</v>
      </c>
    </row>
    <row r="4" customFormat="1" ht="34" customHeight="1" spans="1:7">
      <c r="A4" s="7"/>
      <c r="B4" s="8" t="s">
        <v>3</v>
      </c>
      <c r="C4" s="8"/>
      <c r="D4" s="8" t="s">
        <v>4</v>
      </c>
      <c r="E4" s="8" t="s">
        <v>5</v>
      </c>
      <c r="F4" s="8"/>
      <c r="G4" s="8"/>
    </row>
    <row r="5" customFormat="1" ht="39.1" customHeight="1" spans="1:7">
      <c r="A5" s="7"/>
      <c r="B5" s="8" t="s">
        <v>37</v>
      </c>
      <c r="C5" s="8" t="s">
        <v>38</v>
      </c>
      <c r="D5" s="8"/>
      <c r="E5" s="8" t="s">
        <v>6</v>
      </c>
      <c r="F5" s="8" t="s">
        <v>7</v>
      </c>
      <c r="G5" s="25" t="s">
        <v>8</v>
      </c>
    </row>
    <row r="6" customFormat="1" ht="42" customHeight="1" spans="1:7">
      <c r="A6" s="13"/>
      <c r="B6" s="36">
        <v>10306</v>
      </c>
      <c r="C6" s="36" t="s">
        <v>39</v>
      </c>
      <c r="D6" s="15">
        <v>120.49</v>
      </c>
      <c r="E6" s="15">
        <v>502.56</v>
      </c>
      <c r="F6" s="15">
        <f>E6-D6</f>
        <v>382.07</v>
      </c>
      <c r="G6" s="37">
        <f>F6/D6</f>
        <v>3.17096854510748</v>
      </c>
    </row>
    <row r="7" customFormat="1" ht="42" customHeight="1" spans="1:7">
      <c r="A7" s="11"/>
      <c r="B7" s="9" t="s">
        <v>40</v>
      </c>
      <c r="C7" s="9" t="s">
        <v>41</v>
      </c>
      <c r="D7" s="10">
        <v>120.49</v>
      </c>
      <c r="E7" s="10">
        <v>502.56</v>
      </c>
      <c r="F7" s="15">
        <f>E7-D7</f>
        <v>382.07</v>
      </c>
      <c r="G7" s="37">
        <f t="shared" ref="G6:G9" si="0">F7/D7</f>
        <v>3.17096854510748</v>
      </c>
    </row>
    <row r="8" customFormat="1" ht="42" customHeight="1" spans="1:7">
      <c r="A8" s="11"/>
      <c r="B8" s="9" t="s">
        <v>42</v>
      </c>
      <c r="C8" s="9" t="s">
        <v>43</v>
      </c>
      <c r="D8" s="10">
        <v>120.49</v>
      </c>
      <c r="E8" s="10">
        <v>502.56</v>
      </c>
      <c r="F8" s="15">
        <f t="shared" ref="F6:F9" si="1">E8-D8</f>
        <v>382.07</v>
      </c>
      <c r="G8" s="37">
        <f t="shared" si="0"/>
        <v>3.17096854510748</v>
      </c>
    </row>
    <row r="9" customFormat="1" ht="42" customHeight="1" spans="1:7">
      <c r="A9" s="13"/>
      <c r="B9" s="14" t="s">
        <v>44</v>
      </c>
      <c r="C9" s="14"/>
      <c r="D9" s="15">
        <v>120.49</v>
      </c>
      <c r="E9" s="15">
        <v>502.56</v>
      </c>
      <c r="F9" s="15">
        <f t="shared" si="1"/>
        <v>382.07</v>
      </c>
      <c r="G9" s="37">
        <f t="shared" si="0"/>
        <v>3.17096854510748</v>
      </c>
    </row>
    <row r="10" customFormat="1" ht="9.75" customHeight="1" spans="1:7">
      <c r="A10" s="7"/>
      <c r="B10" s="16"/>
      <c r="C10" s="38"/>
      <c r="D10" s="38"/>
      <c r="E10" s="16"/>
      <c r="F10" s="16"/>
      <c r="G10" s="16"/>
    </row>
    <row r="11" customFormat="1" ht="16.25" customHeight="1" spans="1:7">
      <c r="A11" s="27"/>
      <c r="B11" s="18" t="s">
        <v>45</v>
      </c>
      <c r="C11" s="18"/>
      <c r="D11" s="18"/>
      <c r="E11" s="18"/>
      <c r="F11" s="18"/>
      <c r="G11" s="18"/>
    </row>
    <row r="12" customFormat="1" ht="16.25" customHeight="1" spans="1:7">
      <c r="A12" s="39"/>
      <c r="B12" s="20" t="s">
        <v>46</v>
      </c>
      <c r="C12" s="20"/>
      <c r="D12" s="20"/>
      <c r="E12" s="20"/>
      <c r="F12" s="20"/>
      <c r="G12" s="20"/>
    </row>
  </sheetData>
  <mergeCells count="8">
    <mergeCell ref="B2:G2"/>
    <mergeCell ref="B4:C4"/>
    <mergeCell ref="E4:G4"/>
    <mergeCell ref="B9:C9"/>
    <mergeCell ref="B11:G11"/>
    <mergeCell ref="B12:G12"/>
    <mergeCell ref="A7:A8"/>
    <mergeCell ref="D4:D5"/>
  </mergeCells>
  <printOptions horizontalCentered="1" verticalCentered="1"/>
  <pageMargins left="0.704166666666667" right="0.704166666666667" top="0.74375" bottom="0.74375" header="0.30625" footer="0.3062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G7" sqref="G7"/>
    </sheetView>
  </sheetViews>
  <sheetFormatPr defaultColWidth="9" defaultRowHeight="13.5" outlineLevelCol="6"/>
  <cols>
    <col min="1" max="1" width="1.53333333333333" customWidth="1"/>
    <col min="2" max="2" width="12.825" customWidth="1"/>
    <col min="3" max="3" width="38.225" customWidth="1"/>
    <col min="4" max="7" width="18.3833333333333" style="21" customWidth="1"/>
    <col min="8" max="8" width="9.76666666666667" customWidth="1"/>
  </cols>
  <sheetData>
    <row r="1" customFormat="1" ht="16.35" customHeight="1" spans="1:7">
      <c r="A1" s="7"/>
      <c r="B1" s="2" t="s">
        <v>47</v>
      </c>
      <c r="C1" s="1"/>
      <c r="D1" s="22"/>
      <c r="E1" s="22"/>
      <c r="F1" s="22"/>
      <c r="G1" s="23"/>
    </row>
    <row r="2" customFormat="1" ht="22.8" customHeight="1" spans="1:7">
      <c r="A2" s="7"/>
      <c r="B2" s="4" t="s">
        <v>48</v>
      </c>
      <c r="C2" s="4"/>
      <c r="D2" s="4"/>
      <c r="E2" s="4"/>
      <c r="F2" s="4"/>
      <c r="G2" s="4"/>
    </row>
    <row r="3" customFormat="1" ht="19.55" customHeight="1" spans="1:7">
      <c r="A3" s="7"/>
      <c r="C3" s="5"/>
      <c r="D3" s="24"/>
      <c r="E3" s="24"/>
      <c r="F3" s="24"/>
      <c r="G3" s="6" t="s">
        <v>36</v>
      </c>
    </row>
    <row r="4" customFormat="1" ht="24.4" customHeight="1" spans="1:7">
      <c r="A4" s="7"/>
      <c r="B4" s="8" t="s">
        <v>3</v>
      </c>
      <c r="C4" s="8"/>
      <c r="D4" s="8" t="s">
        <v>4</v>
      </c>
      <c r="E4" s="8" t="s">
        <v>5</v>
      </c>
      <c r="F4" s="8"/>
      <c r="G4" s="8"/>
    </row>
    <row r="5" customFormat="1" ht="39.1" customHeight="1" spans="1:7">
      <c r="A5" s="7"/>
      <c r="B5" s="8" t="s">
        <v>37</v>
      </c>
      <c r="C5" s="8" t="s">
        <v>38</v>
      </c>
      <c r="D5" s="8"/>
      <c r="E5" s="8" t="s">
        <v>6</v>
      </c>
      <c r="F5" s="8" t="s">
        <v>7</v>
      </c>
      <c r="G5" s="25" t="s">
        <v>8</v>
      </c>
    </row>
    <row r="6" customFormat="1" ht="33" customHeight="1" spans="1:7">
      <c r="A6" s="7"/>
      <c r="B6" s="9" t="s">
        <v>49</v>
      </c>
      <c r="C6" s="9" t="s">
        <v>50</v>
      </c>
      <c r="D6" s="10">
        <v>224.9</v>
      </c>
      <c r="E6" s="10">
        <v>113.69</v>
      </c>
      <c r="F6" s="10">
        <f t="shared" ref="F6:F10" si="0">(E6-D6)</f>
        <v>-111.21</v>
      </c>
      <c r="G6" s="26">
        <f t="shared" ref="G6:G11" si="1">F6/D6</f>
        <v>-0.494486438417074</v>
      </c>
    </row>
    <row r="7" customFormat="1" ht="33" customHeight="1" spans="1:7">
      <c r="A7" s="7"/>
      <c r="B7" s="9" t="s">
        <v>51</v>
      </c>
      <c r="C7" s="9" t="s">
        <v>52</v>
      </c>
      <c r="D7" s="10">
        <v>224.9</v>
      </c>
      <c r="E7" s="10">
        <v>60</v>
      </c>
      <c r="F7" s="10">
        <f t="shared" si="0"/>
        <v>-164.9</v>
      </c>
      <c r="G7" s="26">
        <f t="shared" si="1"/>
        <v>-0.733214762116496</v>
      </c>
    </row>
    <row r="8" customFormat="1" ht="33" customHeight="1" spans="1:7">
      <c r="A8" s="7"/>
      <c r="B8" s="12" t="s">
        <v>53</v>
      </c>
      <c r="C8" s="9" t="s">
        <v>54</v>
      </c>
      <c r="D8" s="10"/>
      <c r="E8" s="10">
        <v>60</v>
      </c>
      <c r="F8" s="10">
        <f t="shared" si="0"/>
        <v>60</v>
      </c>
      <c r="G8" s="26">
        <v>1</v>
      </c>
    </row>
    <row r="9" customFormat="1" ht="33" customHeight="1" spans="2:7">
      <c r="B9" s="9" t="s">
        <v>55</v>
      </c>
      <c r="C9" s="9" t="s">
        <v>56</v>
      </c>
      <c r="D9" s="10"/>
      <c r="E9" s="10">
        <v>53.69</v>
      </c>
      <c r="F9" s="10">
        <f t="shared" si="0"/>
        <v>53.69</v>
      </c>
      <c r="G9" s="26">
        <v>1</v>
      </c>
    </row>
    <row r="10" customFormat="1" ht="33" customHeight="1" spans="2:7">
      <c r="B10" s="12" t="s">
        <v>57</v>
      </c>
      <c r="C10" s="9" t="s">
        <v>56</v>
      </c>
      <c r="D10" s="10"/>
      <c r="E10" s="10">
        <v>53.69</v>
      </c>
      <c r="F10" s="10">
        <f t="shared" si="0"/>
        <v>53.69</v>
      </c>
      <c r="G10" s="26">
        <v>1</v>
      </c>
    </row>
    <row r="11" customFormat="1" ht="33" customHeight="1" spans="1:7">
      <c r="A11" s="27"/>
      <c r="B11" s="14" t="s">
        <v>44</v>
      </c>
      <c r="C11" s="14"/>
      <c r="D11" s="28">
        <v>224.9</v>
      </c>
      <c r="E11" s="28">
        <v>113.69</v>
      </c>
      <c r="F11" s="28">
        <f>E11-D11</f>
        <v>-111.21</v>
      </c>
      <c r="G11" s="26">
        <f t="shared" si="1"/>
        <v>-0.494486438417074</v>
      </c>
    </row>
    <row r="12" customFormat="1" ht="12.05" customHeight="1" spans="1:7">
      <c r="A12" s="16"/>
      <c r="B12" s="16" t="s">
        <v>58</v>
      </c>
      <c r="C12" s="16"/>
      <c r="D12" s="29"/>
      <c r="E12" s="29"/>
      <c r="F12" s="29"/>
      <c r="G12" s="29"/>
    </row>
    <row r="13" customFormat="1" ht="16.25" customHeight="1" spans="1:7">
      <c r="A13" s="17"/>
      <c r="B13" s="18" t="s">
        <v>45</v>
      </c>
      <c r="C13" s="18"/>
      <c r="D13" s="30"/>
      <c r="E13" s="30"/>
      <c r="F13" s="30"/>
      <c r="G13" s="30"/>
    </row>
    <row r="14" customFormat="1" ht="16.25" customHeight="1" spans="1:7">
      <c r="A14" s="19"/>
      <c r="B14" s="20" t="s">
        <v>59</v>
      </c>
      <c r="C14" s="20"/>
      <c r="D14" s="31"/>
      <c r="E14" s="31"/>
      <c r="F14" s="31"/>
      <c r="G14" s="31"/>
    </row>
  </sheetData>
  <mergeCells count="7">
    <mergeCell ref="B2:G2"/>
    <mergeCell ref="B4:C4"/>
    <mergeCell ref="E4:G4"/>
    <mergeCell ref="B11:C11"/>
    <mergeCell ref="B13:G13"/>
    <mergeCell ref="B14:G14"/>
    <mergeCell ref="D4:D5"/>
  </mergeCells>
  <printOptions horizontalCentered="1" verticalCentered="1"/>
  <pageMargins left="0.704166666666667" right="0.704166666666667" top="0.74375" bottom="0.74375" header="0.30625" footer="0.3062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topLeftCell="A3" workbookViewId="0">
      <selection activeCell="D19" sqref="D19"/>
    </sheetView>
  </sheetViews>
  <sheetFormatPr defaultColWidth="9" defaultRowHeight="13.5" outlineLevelCol="3"/>
  <cols>
    <col min="1" max="1" width="1.53333333333333" customWidth="1"/>
    <col min="2" max="2" width="12.825" customWidth="1"/>
    <col min="3" max="3" width="56.6666666666667" customWidth="1"/>
    <col min="4" max="4" width="35" customWidth="1"/>
    <col min="5" max="6" width="9.76666666666667" customWidth="1"/>
  </cols>
  <sheetData>
    <row r="1" customFormat="1" ht="16.35" customHeight="1" spans="1:4">
      <c r="A1" s="1"/>
      <c r="B1" s="2" t="s">
        <v>60</v>
      </c>
      <c r="C1" s="1"/>
      <c r="D1" s="3"/>
    </row>
    <row r="2" customFormat="1" ht="22.8" customHeight="1" spans="1:4">
      <c r="A2" s="1"/>
      <c r="B2" s="4" t="s">
        <v>61</v>
      </c>
      <c r="C2" s="4"/>
      <c r="D2" s="4"/>
    </row>
    <row r="3" customFormat="1" ht="19.55" customHeight="1" spans="1:4">
      <c r="A3" s="5"/>
      <c r="C3" s="5"/>
      <c r="D3" s="6" t="s">
        <v>36</v>
      </c>
    </row>
    <row r="4" customFormat="1" ht="51" customHeight="1" spans="1:4">
      <c r="A4" s="7"/>
      <c r="B4" s="8" t="s">
        <v>3</v>
      </c>
      <c r="C4" s="8"/>
      <c r="D4" s="8" t="s">
        <v>5</v>
      </c>
    </row>
    <row r="5" customFormat="1" ht="51" customHeight="1" spans="1:4">
      <c r="A5" s="7"/>
      <c r="B5" s="8" t="s">
        <v>37</v>
      </c>
      <c r="C5" s="8" t="s">
        <v>38</v>
      </c>
      <c r="D5" s="8" t="s">
        <v>6</v>
      </c>
    </row>
    <row r="6" customFormat="1" ht="51" customHeight="1" spans="2:4">
      <c r="B6" s="9" t="s">
        <v>62</v>
      </c>
      <c r="C6" s="9" t="s">
        <v>63</v>
      </c>
      <c r="D6" s="10">
        <v>113.69</v>
      </c>
    </row>
    <row r="7" customFormat="1" ht="51" customHeight="1" spans="1:4">
      <c r="A7" s="11"/>
      <c r="B7" s="12" t="s">
        <v>64</v>
      </c>
      <c r="C7" s="9" t="s">
        <v>65</v>
      </c>
      <c r="D7" s="10">
        <v>60</v>
      </c>
    </row>
    <row r="8" customFormat="1" ht="51" customHeight="1" spans="1:4">
      <c r="A8" s="11"/>
      <c r="B8" s="12" t="s">
        <v>66</v>
      </c>
      <c r="C8" s="9" t="s">
        <v>67</v>
      </c>
      <c r="D8" s="10">
        <v>53.69</v>
      </c>
    </row>
    <row r="9" customFormat="1" ht="51" customHeight="1" spans="1:4">
      <c r="A9" s="13"/>
      <c r="B9" s="14" t="s">
        <v>44</v>
      </c>
      <c r="C9" s="14"/>
      <c r="D9" s="15">
        <v>113.69</v>
      </c>
    </row>
    <row r="10" customFormat="1" ht="12.05" customHeight="1" spans="1:4">
      <c r="A10" s="16"/>
      <c r="B10" s="16" t="s">
        <v>58</v>
      </c>
      <c r="C10" s="16"/>
      <c r="D10" s="16"/>
    </row>
    <row r="11" customFormat="1" ht="16.25" customHeight="1" spans="1:4">
      <c r="A11" s="17"/>
      <c r="B11" s="18" t="s">
        <v>45</v>
      </c>
      <c r="C11" s="18"/>
      <c r="D11" s="18"/>
    </row>
    <row r="12" customFormat="1" ht="16.25" customHeight="1" spans="1:4">
      <c r="A12" s="19"/>
      <c r="B12" s="20" t="s">
        <v>68</v>
      </c>
      <c r="C12" s="20"/>
      <c r="D12" s="20"/>
    </row>
  </sheetData>
  <mergeCells count="6">
    <mergeCell ref="B2:D2"/>
    <mergeCell ref="B4:C4"/>
    <mergeCell ref="B9:C9"/>
    <mergeCell ref="B11:D11"/>
    <mergeCell ref="B12:D12"/>
    <mergeCell ref="A7:A8"/>
  </mergeCells>
  <printOptions horizontalCentered="1" verticalCentered="1"/>
  <pageMargins left="0.704166666666667" right="0.704166666666667" top="0.74375" bottom="0.74375" header="0.30625" footer="0.3062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年初预算表1</vt:lpstr>
      <vt:lpstr>年初预算表2</vt:lpstr>
      <vt:lpstr>年初预算表3</vt:lpstr>
      <vt:lpstr>年初预算表4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2021-12-20T00:26:00Z</dcterms:created>
  <dcterms:modified xsi:type="dcterms:W3CDTF">2022-01-19T03:22:50Z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