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二次一般公共预算调整" sheetId="1" r:id="rId1"/>
    <sheet name="第一次政府性基金预算调整" sheetId="2" r:id="rId2"/>
  </sheets>
  <definedNames/>
  <calcPr fullCalcOnLoad="1"/>
</workbook>
</file>

<file path=xl/sharedStrings.xml><?xml version="1.0" encoding="utf-8"?>
<sst xmlns="http://schemas.openxmlformats.org/spreadsheetml/2006/main" count="310" uniqueCount="169">
  <si>
    <t>2021年林芝市本级一般公共预算调整方案表（第二次）</t>
  </si>
  <si>
    <r>
      <t>编制单位：</t>
    </r>
    <r>
      <rPr>
        <sz val="10"/>
        <rFont val="宋体"/>
        <family val="0"/>
      </rPr>
      <t xml:space="preserve">林芝市财政局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单位</t>
    </r>
    <r>
      <rPr>
        <sz val="10"/>
        <rFont val="宋体"/>
        <family val="0"/>
      </rPr>
      <t xml:space="preserve">：万元 </t>
    </r>
  </si>
  <si>
    <t>资金来源</t>
  </si>
  <si>
    <t>资金安排</t>
  </si>
  <si>
    <t>科目</t>
  </si>
  <si>
    <t>科目代码</t>
  </si>
  <si>
    <t>年初预算安</t>
  </si>
  <si>
    <t>第一次调整</t>
  </si>
  <si>
    <t>本次调整</t>
  </si>
  <si>
    <t>拟调整后资金</t>
  </si>
  <si>
    <t>科目名称</t>
  </si>
  <si>
    <t>部门名称/主管部门</t>
  </si>
  <si>
    <t>项目名称</t>
  </si>
  <si>
    <t>年初预算安排</t>
  </si>
  <si>
    <t>调整依据</t>
  </si>
  <si>
    <t>类</t>
  </si>
  <si>
    <t>款</t>
  </si>
  <si>
    <t>项</t>
  </si>
  <si>
    <t>收入合计</t>
  </si>
  <si>
    <t>支出合计</t>
  </si>
  <si>
    <t>藏财债指[2021]2号指标文件下达一般债券资金</t>
  </si>
  <si>
    <t>动用预算稳定调节基金</t>
  </si>
  <si>
    <t>110</t>
  </si>
  <si>
    <t>15</t>
  </si>
  <si>
    <t>一、一般公共服务</t>
  </si>
  <si>
    <t>地方政府一般债券转贷收入</t>
  </si>
  <si>
    <t>01</t>
  </si>
  <si>
    <t>979.35</t>
  </si>
  <si>
    <t xml:space="preserve">    政府办公厅(室)及相关机构事务</t>
  </si>
  <si>
    <t>03</t>
  </si>
  <si>
    <t>其他政府办公厅(室)及相关机构事务支出</t>
  </si>
  <si>
    <t>市政府办</t>
  </si>
  <si>
    <t>201</t>
  </si>
  <si>
    <t>99</t>
  </si>
  <si>
    <t>拉萨办事处综合活动室维修资金</t>
  </si>
  <si>
    <t>鲁朗管委会</t>
  </si>
  <si>
    <t>鲁朗小镇试运营前期准备</t>
  </si>
  <si>
    <t>统计信息事务</t>
  </si>
  <si>
    <t>05</t>
  </si>
  <si>
    <t>其他统计信息事务支出</t>
  </si>
  <si>
    <t>统计局</t>
  </si>
  <si>
    <t>国家统计局林芝调查队省级月度调查失业率统计经费</t>
  </si>
  <si>
    <t xml:space="preserve">    纪检监察事务</t>
  </si>
  <si>
    <t>其他纪检监察事务支出</t>
  </si>
  <si>
    <t>纪律监察</t>
  </si>
  <si>
    <t>11</t>
  </si>
  <si>
    <t xml:space="preserve">    组织事务</t>
  </si>
  <si>
    <t>其他组织事务支出</t>
  </si>
  <si>
    <t>组织部</t>
  </si>
  <si>
    <t>人才引进专项</t>
  </si>
  <si>
    <t xml:space="preserve">    宣传事务</t>
  </si>
  <si>
    <t>其他宣传事务</t>
  </si>
  <si>
    <t>宣传部</t>
  </si>
  <si>
    <t>33</t>
  </si>
  <si>
    <t>建党100周年及西藏和平解放70周年各项活动经费</t>
  </si>
  <si>
    <t>二、教育支出</t>
  </si>
  <si>
    <t xml:space="preserve">    其他教育支出</t>
  </si>
  <si>
    <t>教育局</t>
  </si>
  <si>
    <t>教育配套资金2020年5%部分</t>
  </si>
  <si>
    <t>三、文化旅游体育与传媒支出</t>
  </si>
  <si>
    <t xml:space="preserve">    文化和旅游</t>
  </si>
  <si>
    <t>旅游宣传</t>
  </si>
  <si>
    <t>旅发委</t>
  </si>
  <si>
    <t>207</t>
  </si>
  <si>
    <t>13</t>
  </si>
  <si>
    <t>“两节一季”活动经费</t>
  </si>
  <si>
    <t>其他文化和旅游支出</t>
  </si>
  <si>
    <t>冬游西藏经费</t>
  </si>
  <si>
    <t>文化产业发展专项支出</t>
  </si>
  <si>
    <t>文化产业发展资金</t>
  </si>
  <si>
    <t>四、卫生与健康支出</t>
  </si>
  <si>
    <t xml:space="preserve">    医疗保障管理事务</t>
  </si>
  <si>
    <t>医疗政策政策管理</t>
  </si>
  <si>
    <t>市医疗保障局</t>
  </si>
  <si>
    <t>210</t>
  </si>
  <si>
    <t>购买医疗保障服务经费</t>
  </si>
  <si>
    <t>五、城乡社区支出</t>
  </si>
  <si>
    <t xml:space="preserve">      小城镇基础设施建设</t>
  </si>
  <si>
    <t>市政局</t>
  </si>
  <si>
    <t>212</t>
  </si>
  <si>
    <t>工布公园缺口资金</t>
  </si>
  <si>
    <t>城市维护经费</t>
  </si>
  <si>
    <t>六、农林水支出</t>
  </si>
  <si>
    <t>农业农村</t>
  </si>
  <si>
    <t>市农业农村局</t>
  </si>
  <si>
    <t>213</t>
  </si>
  <si>
    <t>2019年度农机深耕作业补贴资金</t>
  </si>
  <si>
    <t>林业和草原</t>
  </si>
  <si>
    <t>02</t>
  </si>
  <si>
    <t>其他林业和草原支出</t>
  </si>
  <si>
    <t>市林业和草原局</t>
  </si>
  <si>
    <t>创建国家森林城市工作经费</t>
  </si>
  <si>
    <t>水利</t>
  </si>
  <si>
    <t>水利前期工作</t>
  </si>
  <si>
    <t>水利局</t>
  </si>
  <si>
    <t>08</t>
  </si>
  <si>
    <t>“十三五”期间推进农电类项目前期费</t>
  </si>
  <si>
    <t>防汛</t>
  </si>
  <si>
    <t>市水利局</t>
  </si>
  <si>
    <t>14</t>
  </si>
  <si>
    <t>防汛抗旱资金</t>
  </si>
  <si>
    <t>其他水利支出</t>
  </si>
  <si>
    <t>“河长制”资金</t>
  </si>
  <si>
    <t xml:space="preserve"> 扶贫</t>
  </si>
  <si>
    <t>其他扶贫支出</t>
  </si>
  <si>
    <t>村级提升项目（乡村振兴）</t>
  </si>
  <si>
    <t>七、交通运输支出</t>
  </si>
  <si>
    <t xml:space="preserve"> 其他交通运输支出</t>
  </si>
  <si>
    <t>其他通过运输支出</t>
  </si>
  <si>
    <t>市交通运输局</t>
  </si>
  <si>
    <t>214</t>
  </si>
  <si>
    <t>墨脱县韩国荣桥工程等9个项目森林植被恢复资金</t>
  </si>
  <si>
    <t>食堂改扩建资金</t>
  </si>
  <si>
    <t>公路改扩建工程生物多样性评价报告编制费</t>
  </si>
  <si>
    <t>八、资源勘探信息等支出</t>
  </si>
  <si>
    <t>其他支持中小企业发展和管理支出</t>
  </si>
  <si>
    <t>招商局</t>
  </si>
  <si>
    <t>招商引资</t>
  </si>
  <si>
    <t>航线补贴</t>
  </si>
  <si>
    <t>市政府产业办</t>
  </si>
  <si>
    <t>产业发展</t>
  </si>
  <si>
    <t>融资担保公司注册资金</t>
  </si>
  <si>
    <t>国资委</t>
  </si>
  <si>
    <t>国有企业扶持资金</t>
  </si>
  <si>
    <t>“地摊经济”项目</t>
  </si>
  <si>
    <t>九、住房保障支出</t>
  </si>
  <si>
    <t xml:space="preserve">      保障性安居工程支出</t>
  </si>
  <si>
    <t>公共租赁住房</t>
  </si>
  <si>
    <t>市住房保障局</t>
  </si>
  <si>
    <t>221</t>
  </si>
  <si>
    <t>06</t>
  </si>
  <si>
    <t>十、其他支出</t>
  </si>
  <si>
    <t xml:space="preserve"> 其他支出</t>
  </si>
  <si>
    <t>其他支出</t>
  </si>
  <si>
    <t>229</t>
  </si>
  <si>
    <t>机动资金</t>
  </si>
  <si>
    <t>十一、转移性支出</t>
  </si>
  <si>
    <t>230</t>
  </si>
  <si>
    <t>债务转贷支出</t>
  </si>
  <si>
    <t>地方政府一般债券转贷支出</t>
  </si>
  <si>
    <t>工布江达县人民政府、米林县人民政府、察隅县人民政府、墨脱县人民政府</t>
  </si>
  <si>
    <t>农村公路一般债务</t>
  </si>
  <si>
    <t>十二、债务付息支出</t>
  </si>
  <si>
    <t xml:space="preserve">      地方政府一般债务付息支出</t>
  </si>
  <si>
    <t xml:space="preserve">      其他政府一般债务付息支出</t>
  </si>
  <si>
    <t>232</t>
  </si>
  <si>
    <t>0301</t>
  </si>
  <si>
    <t>2021年林芝市本级政府性基金预算调整方案表（第一次）</t>
  </si>
  <si>
    <t>目</t>
  </si>
  <si>
    <t>藏财债指[2021]12号指标文件下达专项债券资金</t>
  </si>
  <si>
    <t>“110110298其他地方自行试点项目收益专项债券转贷收入”</t>
  </si>
  <si>
    <t>98</t>
  </si>
  <si>
    <t>一、城乡社区支出</t>
  </si>
  <si>
    <t>“110110233棚户区改造专项债券转贷收入”</t>
  </si>
  <si>
    <t>国有土地使用权出让收入对应专项债务收入安排的支出</t>
  </si>
  <si>
    <t>19</t>
  </si>
  <si>
    <t>二、其他支出</t>
  </si>
  <si>
    <t>其他政府性基金及对应专项债务收入安排的支出</t>
  </si>
  <si>
    <t>林芝市经开区管委会、林芝市城投公司</t>
  </si>
  <si>
    <t>04</t>
  </si>
  <si>
    <t>其他地方自行试点项目收益专项债券收入安排的支出</t>
  </si>
  <si>
    <t>林芝市永久片区文旅融合基地项目、林芝市经济开发区建设项目（高原生物科技产业园、中药藏药产业园）</t>
  </si>
  <si>
    <t>三、转移性支出</t>
  </si>
  <si>
    <t>棚户区改造专项债券转贷支出</t>
  </si>
  <si>
    <t>墨脱县人民政府</t>
  </si>
  <si>
    <t>墨脱县县城水仙花大街棚户区改造项目</t>
  </si>
  <si>
    <t>其他地方自行试点项目收益专项债券转贷支出</t>
  </si>
  <si>
    <t>察隅县农场</t>
  </si>
  <si>
    <t>林芝市察隅农场万头育肥生猪养殖基地建设项目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</si>
</sst>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仿宋_GB2312"/>
      <family val="0"/>
    </font>
    <font>
      <sz val="8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仿宋_GB2312"/>
      <family val="0"/>
    </font>
    <font>
      <sz val="8"/>
      <color theme="1"/>
      <name val="仿宋_GB2312"/>
      <family val="0"/>
    </font>
    <font>
      <sz val="8"/>
      <name val="Calibri Light"/>
      <family val="0"/>
    </font>
    <font>
      <sz val="8"/>
      <color rgb="FF000000"/>
      <name val="Calibri Light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22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vertical="center"/>
    </xf>
    <xf numFmtId="43" fontId="6" fillId="33" borderId="20" xfId="22" applyNumberFormat="1" applyFont="1" applyFill="1" applyBorder="1" applyAlignment="1">
      <alignment horizontal="center" vertical="center"/>
    </xf>
    <xf numFmtId="43" fontId="6" fillId="33" borderId="21" xfId="22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3" fontId="8" fillId="0" borderId="22" xfId="22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43" fontId="6" fillId="33" borderId="22" xfId="22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49" fontId="6" fillId="33" borderId="34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vertical="center" wrapText="1"/>
    </xf>
    <xf numFmtId="43" fontId="6" fillId="33" borderId="35" xfId="22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49" fontId="8" fillId="35" borderId="20" xfId="0" applyNumberFormat="1" applyFont="1" applyFill="1" applyBorder="1" applyAlignment="1">
      <alignment vertical="center"/>
    </xf>
    <xf numFmtId="49" fontId="8" fillId="35" borderId="20" xfId="0" applyNumberFormat="1" applyFont="1" applyFill="1" applyBorder="1" applyAlignment="1">
      <alignment vertical="center"/>
    </xf>
    <xf numFmtId="0" fontId="8" fillId="35" borderId="20" xfId="0" applyFont="1" applyFill="1" applyBorder="1" applyAlignment="1">
      <alignment vertical="center" wrapText="1"/>
    </xf>
    <xf numFmtId="43" fontId="8" fillId="35" borderId="20" xfId="22" applyFont="1" applyFill="1" applyBorder="1" applyAlignment="1">
      <alignment vertical="center"/>
    </xf>
    <xf numFmtId="0" fontId="50" fillId="35" borderId="0" xfId="0" applyFont="1" applyFill="1" applyAlignment="1">
      <alignment horizontal="justify" vertical="center" wrapText="1"/>
    </xf>
    <xf numFmtId="0" fontId="8" fillId="0" borderId="22" xfId="0" applyFont="1" applyBorder="1" applyAlignment="1">
      <alignment vertical="center"/>
    </xf>
    <xf numFmtId="0" fontId="8" fillId="35" borderId="3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43" fontId="8" fillId="35" borderId="36" xfId="22" applyFont="1" applyFill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/>
    </xf>
    <xf numFmtId="43" fontId="8" fillId="0" borderId="37" xfId="22" applyFon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49" fontId="8" fillId="35" borderId="20" xfId="0" applyNumberFormat="1" applyFont="1" applyFill="1" applyBorder="1" applyAlignment="1">
      <alignment vertical="center"/>
    </xf>
    <xf numFmtId="0" fontId="8" fillId="35" borderId="20" xfId="0" applyFont="1" applyFill="1" applyBorder="1" applyAlignment="1">
      <alignment vertical="center" wrapText="1"/>
    </xf>
    <xf numFmtId="0" fontId="8" fillId="35" borderId="20" xfId="0" applyFont="1" applyFill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43" fontId="1" fillId="0" borderId="0" xfId="22" applyFont="1" applyAlignment="1">
      <alignment horizontal="center" vertical="center"/>
    </xf>
    <xf numFmtId="43" fontId="3" fillId="0" borderId="0" xfId="22" applyFont="1" applyAlignment="1">
      <alignment horizontal="left" vertical="center"/>
    </xf>
    <xf numFmtId="43" fontId="4" fillId="0" borderId="26" xfId="22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33" borderId="41" xfId="0" applyFont="1" applyFill="1" applyBorder="1" applyAlignment="1">
      <alignment vertical="center" wrapText="1"/>
    </xf>
    <xf numFmtId="43" fontId="51" fillId="35" borderId="20" xfId="22" applyFont="1" applyFill="1" applyBorder="1" applyAlignment="1" applyProtection="1">
      <alignment vertical="center" wrapText="1"/>
      <protection/>
    </xf>
    <xf numFmtId="0" fontId="8" fillId="35" borderId="42" xfId="0" applyFont="1" applyFill="1" applyBorder="1" applyAlignment="1">
      <alignment vertical="center"/>
    </xf>
    <xf numFmtId="43" fontId="51" fillId="35" borderId="20" xfId="22" applyFont="1" applyFill="1" applyBorder="1" applyAlignment="1">
      <alignment wrapText="1"/>
    </xf>
    <xf numFmtId="43" fontId="51" fillId="35" borderId="20" xfId="22" applyFont="1" applyFill="1" applyBorder="1" applyAlignment="1">
      <alignment wrapText="1"/>
    </xf>
    <xf numFmtId="43" fontId="51" fillId="0" borderId="20" xfId="22" applyFont="1" applyFill="1" applyBorder="1" applyAlignment="1">
      <alignment wrapText="1"/>
    </xf>
    <xf numFmtId="0" fontId="8" fillId="0" borderId="42" xfId="0" applyFont="1" applyFill="1" applyBorder="1" applyAlignment="1">
      <alignment vertical="center"/>
    </xf>
    <xf numFmtId="43" fontId="8" fillId="35" borderId="20" xfId="22" applyFont="1" applyFill="1" applyBorder="1" applyAlignment="1">
      <alignment vertical="center"/>
    </xf>
    <xf numFmtId="43" fontId="8" fillId="0" borderId="20" xfId="22" applyFont="1" applyBorder="1" applyAlignment="1">
      <alignment vertical="center"/>
    </xf>
    <xf numFmtId="0" fontId="0" fillId="0" borderId="0" xfId="0" applyFill="1" applyAlignment="1">
      <alignment vertical="center"/>
    </xf>
    <xf numFmtId="43" fontId="6" fillId="33" borderId="20" xfId="22" applyFont="1" applyFill="1" applyBorder="1" applyAlignment="1">
      <alignment vertical="center"/>
    </xf>
    <xf numFmtId="43" fontId="8" fillId="0" borderId="20" xfId="22" applyFont="1" applyFill="1" applyBorder="1" applyAlignment="1">
      <alignment vertical="center"/>
    </xf>
    <xf numFmtId="43" fontId="8" fillId="0" borderId="20" xfId="22" applyFont="1" applyFill="1" applyBorder="1" applyAlignment="1">
      <alignment horizontal="left" vertical="center"/>
    </xf>
    <xf numFmtId="43" fontId="8" fillId="0" borderId="21" xfId="22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51" fillId="36" borderId="43" xfId="0" applyFont="1" applyFill="1" applyBorder="1" applyAlignment="1" applyProtection="1">
      <alignment wrapText="1"/>
      <protection/>
    </xf>
    <xf numFmtId="0" fontId="8" fillId="36" borderId="20" xfId="0" applyFont="1" applyFill="1" applyBorder="1" applyAlignment="1">
      <alignment vertical="center"/>
    </xf>
    <xf numFmtId="49" fontId="8" fillId="36" borderId="20" xfId="0" applyNumberFormat="1" applyFont="1" applyFill="1" applyBorder="1" applyAlignment="1">
      <alignment vertical="center"/>
    </xf>
    <xf numFmtId="43" fontId="51" fillId="36" borderId="36" xfId="22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left" wrapText="1"/>
    </xf>
    <xf numFmtId="0" fontId="8" fillId="37" borderId="20" xfId="0" applyFont="1" applyFill="1" applyBorder="1" applyAlignment="1">
      <alignment vertical="center"/>
    </xf>
    <xf numFmtId="49" fontId="8" fillId="37" borderId="20" xfId="0" applyNumberFormat="1" applyFont="1" applyFill="1" applyBorder="1" applyAlignment="1">
      <alignment vertical="center"/>
    </xf>
    <xf numFmtId="49" fontId="8" fillId="37" borderId="20" xfId="0" applyNumberFormat="1" applyFont="1" applyFill="1" applyBorder="1" applyAlignment="1">
      <alignment vertical="center"/>
    </xf>
    <xf numFmtId="43" fontId="8" fillId="37" borderId="20" xfId="22" applyFont="1" applyFill="1" applyBorder="1" applyAlignment="1">
      <alignment vertical="center"/>
    </xf>
    <xf numFmtId="0" fontId="51" fillId="38" borderId="19" xfId="0" applyFont="1" applyFill="1" applyBorder="1" applyAlignment="1">
      <alignment wrapText="1"/>
    </xf>
    <xf numFmtId="0" fontId="50" fillId="0" borderId="20" xfId="0" applyFont="1" applyBorder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1" fillId="37" borderId="43" xfId="0" applyFont="1" applyFill="1" applyBorder="1" applyAlignment="1">
      <alignment wrapText="1"/>
    </xf>
    <xf numFmtId="0" fontId="8" fillId="37" borderId="36" xfId="0" applyFont="1" applyFill="1" applyBorder="1" applyAlignment="1">
      <alignment vertical="center"/>
    </xf>
    <xf numFmtId="0" fontId="51" fillId="38" borderId="43" xfId="0" applyFont="1" applyFill="1" applyBorder="1" applyAlignment="1">
      <alignment wrapText="1"/>
    </xf>
    <xf numFmtId="0" fontId="8" fillId="0" borderId="20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43" fontId="8" fillId="37" borderId="36" xfId="22" applyFont="1" applyFill="1" applyBorder="1" applyAlignment="1">
      <alignment vertical="center"/>
    </xf>
    <xf numFmtId="0" fontId="51" fillId="38" borderId="44" xfId="0" applyFont="1" applyFill="1" applyBorder="1" applyAlignment="1">
      <alignment wrapText="1"/>
    </xf>
    <xf numFmtId="43" fontId="8" fillId="0" borderId="37" xfId="22" applyFont="1" applyBorder="1" applyAlignment="1">
      <alignment vertical="center"/>
    </xf>
    <xf numFmtId="0" fontId="51" fillId="37" borderId="19" xfId="0" applyFont="1" applyFill="1" applyBorder="1" applyAlignment="1">
      <alignment wrapText="1"/>
    </xf>
    <xf numFmtId="0" fontId="51" fillId="38" borderId="33" xfId="0" applyFont="1" applyFill="1" applyBorder="1" applyAlignment="1">
      <alignment wrapText="1"/>
    </xf>
    <xf numFmtId="0" fontId="8" fillId="0" borderId="34" xfId="0" applyFont="1" applyFill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51" fillId="0" borderId="43" xfId="0" applyFont="1" applyFill="1" applyBorder="1" applyAlignment="1">
      <alignment wrapText="1"/>
    </xf>
    <xf numFmtId="0" fontId="8" fillId="0" borderId="2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51" fillId="36" borderId="43" xfId="0" applyFont="1" applyFill="1" applyBorder="1" applyAlignment="1">
      <alignment wrapText="1"/>
    </xf>
    <xf numFmtId="43" fontId="8" fillId="36" borderId="36" xfId="22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1" fillId="38" borderId="19" xfId="0" applyFont="1" applyFill="1" applyBorder="1" applyAlignment="1">
      <alignment vertical="center" wrapText="1"/>
    </xf>
    <xf numFmtId="0" fontId="8" fillId="36" borderId="36" xfId="0" applyFont="1" applyFill="1" applyBorder="1" applyAlignment="1">
      <alignment vertical="center"/>
    </xf>
    <xf numFmtId="0" fontId="51" fillId="0" borderId="45" xfId="0" applyFont="1" applyFill="1" applyBorder="1" applyAlignment="1">
      <alignment wrapText="1"/>
    </xf>
    <xf numFmtId="0" fontId="8" fillId="36" borderId="43" xfId="0" applyFont="1" applyFill="1" applyBorder="1" applyAlignment="1">
      <alignment vertical="center"/>
    </xf>
    <xf numFmtId="0" fontId="10" fillId="37" borderId="4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1" fillId="37" borderId="43" xfId="0" applyFont="1" applyFill="1" applyBorder="1" applyAlignment="1">
      <alignment horizontal="center" wrapText="1"/>
    </xf>
    <xf numFmtId="0" fontId="51" fillId="38" borderId="19" xfId="0" applyFont="1" applyFill="1" applyBorder="1" applyAlignment="1">
      <alignment horizontal="center" wrapText="1"/>
    </xf>
    <xf numFmtId="0" fontId="8" fillId="37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wrapText="1"/>
    </xf>
    <xf numFmtId="0" fontId="8" fillId="37" borderId="19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51" fillId="38" borderId="44" xfId="0" applyFont="1" applyFill="1" applyBorder="1" applyAlignment="1">
      <alignment horizontal="center" wrapText="1"/>
    </xf>
    <xf numFmtId="0" fontId="8" fillId="0" borderId="37" xfId="0" applyFont="1" applyBorder="1" applyAlignment="1">
      <alignment vertical="center"/>
    </xf>
    <xf numFmtId="0" fontId="51" fillId="36" borderId="19" xfId="0" applyFont="1" applyFill="1" applyBorder="1" applyAlignment="1">
      <alignment wrapText="1"/>
    </xf>
    <xf numFmtId="0" fontId="8" fillId="0" borderId="46" xfId="0" applyFont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47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5" borderId="46" xfId="0" applyFont="1" applyFill="1" applyBorder="1" applyAlignment="1">
      <alignment vertical="center"/>
    </xf>
    <xf numFmtId="0" fontId="8" fillId="35" borderId="37" xfId="0" applyFont="1" applyFill="1" applyBorder="1" applyAlignment="1">
      <alignment vertical="center"/>
    </xf>
    <xf numFmtId="43" fontId="6" fillId="33" borderId="34" xfId="22" applyFont="1" applyFill="1" applyBorder="1" applyAlignment="1">
      <alignment vertical="center"/>
    </xf>
    <xf numFmtId="43" fontId="8" fillId="36" borderId="20" xfId="22" applyFont="1" applyFill="1" applyBorder="1" applyAlignment="1">
      <alignment vertical="center"/>
    </xf>
    <xf numFmtId="0" fontId="8" fillId="36" borderId="42" xfId="0" applyFont="1" applyFill="1" applyBorder="1" applyAlignment="1">
      <alignment vertical="center"/>
    </xf>
    <xf numFmtId="43" fontId="51" fillId="37" borderId="20" xfId="22" applyFont="1" applyFill="1" applyBorder="1" applyAlignment="1" applyProtection="1">
      <alignment vertical="center" wrapText="1"/>
      <protection/>
    </xf>
    <xf numFmtId="43" fontId="51" fillId="37" borderId="20" xfId="22" applyFont="1" applyFill="1" applyBorder="1" applyAlignment="1" applyProtection="1">
      <alignment vertical="center" wrapText="1"/>
      <protection/>
    </xf>
    <xf numFmtId="0" fontId="8" fillId="37" borderId="42" xfId="0" applyFont="1" applyFill="1" applyBorder="1" applyAlignment="1">
      <alignment vertical="center"/>
    </xf>
    <xf numFmtId="43" fontId="51" fillId="38" borderId="20" xfId="22" applyFont="1" applyFill="1" applyBorder="1" applyAlignment="1" applyProtection="1">
      <alignment vertical="center" wrapText="1"/>
      <protection/>
    </xf>
    <xf numFmtId="43" fontId="51" fillId="38" borderId="20" xfId="22" applyFont="1" applyFill="1" applyBorder="1" applyAlignment="1" applyProtection="1">
      <alignment vertical="center" wrapText="1"/>
      <protection/>
    </xf>
    <xf numFmtId="43" fontId="8" fillId="0" borderId="20" xfId="22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43" fontId="51" fillId="37" borderId="20" xfId="22" applyFont="1" applyFill="1" applyBorder="1" applyAlignment="1">
      <alignment vertical="center" wrapText="1"/>
    </xf>
    <xf numFmtId="43" fontId="51" fillId="37" borderId="20" xfId="22" applyFont="1" applyFill="1" applyBorder="1" applyAlignment="1">
      <alignment vertical="center" wrapText="1"/>
    </xf>
    <xf numFmtId="43" fontId="51" fillId="38" borderId="20" xfId="22" applyFont="1" applyFill="1" applyBorder="1" applyAlignment="1">
      <alignment wrapText="1"/>
    </xf>
    <xf numFmtId="43" fontId="51" fillId="37" borderId="20" xfId="22" applyFont="1" applyFill="1" applyBorder="1" applyAlignment="1">
      <alignment wrapText="1"/>
    </xf>
    <xf numFmtId="43" fontId="51" fillId="37" borderId="20" xfId="22" applyFont="1" applyFill="1" applyBorder="1" applyAlignment="1">
      <alignment wrapText="1"/>
    </xf>
    <xf numFmtId="43" fontId="51" fillId="38" borderId="20" xfId="22" applyFont="1" applyFill="1" applyBorder="1" applyAlignment="1">
      <alignment wrapText="1"/>
    </xf>
    <xf numFmtId="43" fontId="8" fillId="0" borderId="48" xfId="22" applyFont="1" applyBorder="1" applyAlignment="1">
      <alignment vertical="center"/>
    </xf>
    <xf numFmtId="43" fontId="8" fillId="0" borderId="34" xfId="22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43" fontId="51" fillId="0" borderId="20" xfId="22" applyFont="1" applyFill="1" applyBorder="1" applyAlignment="1">
      <alignment wrapText="1"/>
    </xf>
    <xf numFmtId="0" fontId="8" fillId="0" borderId="42" xfId="0" applyFont="1" applyFill="1" applyBorder="1" applyAlignment="1">
      <alignment vertical="center"/>
    </xf>
    <xf numFmtId="4" fontId="50" fillId="0" borderId="20" xfId="0" applyNumberFormat="1" applyFont="1" applyBorder="1" applyAlignment="1">
      <alignment horizontal="center" vertical="center"/>
    </xf>
    <xf numFmtId="43" fontId="8" fillId="0" borderId="20" xfId="22" applyFont="1" applyBorder="1" applyAlignment="1">
      <alignment horizontal="center" vertical="center"/>
    </xf>
    <xf numFmtId="43" fontId="52" fillId="0" borderId="20" xfId="22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43" fontId="8" fillId="0" borderId="49" xfId="22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43" fontId="8" fillId="35" borderId="49" xfId="22" applyFont="1" applyFill="1" applyBorder="1" applyAlignment="1">
      <alignment vertical="center"/>
    </xf>
    <xf numFmtId="0" fontId="8" fillId="35" borderId="50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51" fillId="36" borderId="33" xfId="0" applyFont="1" applyFill="1" applyBorder="1" applyAlignment="1">
      <alignment wrapText="1"/>
    </xf>
    <xf numFmtId="0" fontId="8" fillId="0" borderId="29" xfId="0" applyFont="1" applyBorder="1" applyAlignment="1">
      <alignment vertical="center"/>
    </xf>
    <xf numFmtId="0" fontId="10" fillId="37" borderId="4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0" fontId="8" fillId="37" borderId="53" xfId="0" applyFont="1" applyFill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51" fillId="0" borderId="30" xfId="0" applyFont="1" applyFill="1" applyBorder="1" applyAlignment="1">
      <alignment horizontal="center" wrapText="1"/>
    </xf>
    <xf numFmtId="49" fontId="8" fillId="0" borderId="32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3" fontId="8" fillId="37" borderId="16" xfId="22" applyFont="1" applyFill="1" applyBorder="1" applyAlignment="1">
      <alignment vertical="center"/>
    </xf>
    <xf numFmtId="0" fontId="8" fillId="37" borderId="55" xfId="0" applyFont="1" applyFill="1" applyBorder="1" applyAlignment="1">
      <alignment vertical="center"/>
    </xf>
    <xf numFmtId="43" fontId="8" fillId="0" borderId="32" xfId="22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43" fontId="8" fillId="0" borderId="0" xfId="22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69"/>
  <sheetViews>
    <sheetView tabSelected="1" zoomScale="120" zoomScaleNormal="120" zoomScaleSheetLayoutView="100" workbookViewId="0" topLeftCell="B1">
      <selection activeCell="K65" sqref="K65"/>
    </sheetView>
  </sheetViews>
  <sheetFormatPr defaultColWidth="9.00390625" defaultRowHeight="14.25"/>
  <cols>
    <col min="1" max="1" width="9.00390625" style="0" hidden="1" customWidth="1"/>
    <col min="3" max="3" width="2.75390625" style="0" customWidth="1"/>
    <col min="4" max="4" width="2.875" style="0" customWidth="1"/>
    <col min="5" max="5" width="1.75390625" style="0" customWidth="1"/>
    <col min="6" max="6" width="9.75390625" style="0" customWidth="1"/>
    <col min="7" max="7" width="9.125" style="0" customWidth="1"/>
    <col min="8" max="8" width="7.625" style="0" customWidth="1"/>
    <col min="9" max="9" width="9.625" style="0" customWidth="1"/>
    <col min="10" max="10" width="12.25390625" style="0" customWidth="1"/>
    <col min="11" max="11" width="9.00390625" style="0" customWidth="1"/>
    <col min="12" max="12" width="2.75390625" style="1" customWidth="1"/>
    <col min="13" max="13" width="2.50390625" style="1" customWidth="1"/>
    <col min="14" max="14" width="2.125" style="1" customWidth="1"/>
    <col min="15" max="15" width="10.125" style="0" customWidth="1"/>
    <col min="16" max="16" width="9.375" style="0" customWidth="1"/>
    <col min="17" max="17" width="9.625" style="3" customWidth="1"/>
    <col min="18" max="18" width="8.125" style="3" customWidth="1"/>
    <col min="19" max="19" width="11.125" style="0" customWidth="1"/>
    <col min="20" max="20" width="7.625" style="0" customWidth="1"/>
  </cols>
  <sheetData>
    <row r="1" spans="2:20" ht="20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33"/>
      <c r="M1" s="33"/>
      <c r="N1" s="33"/>
      <c r="O1" s="5"/>
      <c r="P1" s="5"/>
      <c r="Q1" s="79"/>
      <c r="R1" s="79"/>
      <c r="S1" s="5"/>
      <c r="T1" s="5"/>
    </row>
    <row r="2" spans="2:20" ht="15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35"/>
      <c r="M2" s="35"/>
      <c r="N2" s="35"/>
      <c r="O2" s="7"/>
      <c r="P2" s="7"/>
      <c r="Q2" s="80"/>
      <c r="R2" s="80"/>
      <c r="S2" s="7"/>
      <c r="T2" s="7"/>
    </row>
    <row r="3" spans="2:20" ht="15">
      <c r="B3" s="8" t="s">
        <v>2</v>
      </c>
      <c r="C3" s="9"/>
      <c r="D3" s="9"/>
      <c r="E3" s="9"/>
      <c r="F3" s="10"/>
      <c r="G3" s="10"/>
      <c r="H3" s="10"/>
      <c r="I3" s="37"/>
      <c r="J3" s="38" t="s">
        <v>3</v>
      </c>
      <c r="K3" s="39"/>
      <c r="L3" s="40"/>
      <c r="M3" s="40"/>
      <c r="N3" s="40"/>
      <c r="O3" s="42"/>
      <c r="P3" s="42"/>
      <c r="Q3" s="81"/>
      <c r="R3" s="81"/>
      <c r="S3" s="42"/>
      <c r="T3" s="82"/>
    </row>
    <row r="4" spans="2:21" ht="14.25">
      <c r="B4" s="11" t="s">
        <v>4</v>
      </c>
      <c r="C4" s="12" t="s">
        <v>5</v>
      </c>
      <c r="D4" s="13"/>
      <c r="E4" s="13"/>
      <c r="F4" s="14" t="s">
        <v>6</v>
      </c>
      <c r="G4" s="14" t="s">
        <v>7</v>
      </c>
      <c r="H4" s="15" t="s">
        <v>8</v>
      </c>
      <c r="I4" s="43" t="s">
        <v>9</v>
      </c>
      <c r="J4" s="11" t="s">
        <v>10</v>
      </c>
      <c r="K4" s="44" t="s">
        <v>11</v>
      </c>
      <c r="L4" s="12" t="s">
        <v>5</v>
      </c>
      <c r="M4" s="13"/>
      <c r="N4" s="13"/>
      <c r="O4" s="45" t="s">
        <v>12</v>
      </c>
      <c r="P4" s="46" t="s">
        <v>13</v>
      </c>
      <c r="Q4" s="14" t="s">
        <v>7</v>
      </c>
      <c r="R4" s="15" t="s">
        <v>8</v>
      </c>
      <c r="S4" s="46" t="s">
        <v>9</v>
      </c>
      <c r="T4" s="83" t="s">
        <v>14</v>
      </c>
      <c r="U4" s="84"/>
    </row>
    <row r="5" spans="2:21" ht="15">
      <c r="B5" s="16"/>
      <c r="C5" s="17" t="s">
        <v>15</v>
      </c>
      <c r="D5" s="18" t="s">
        <v>16</v>
      </c>
      <c r="E5" s="18" t="s">
        <v>17</v>
      </c>
      <c r="F5" s="19"/>
      <c r="G5" s="19"/>
      <c r="H5" s="20"/>
      <c r="I5" s="47"/>
      <c r="J5" s="48"/>
      <c r="K5" s="49"/>
      <c r="L5" s="50" t="s">
        <v>15</v>
      </c>
      <c r="M5" s="51" t="s">
        <v>16</v>
      </c>
      <c r="N5" s="51" t="s">
        <v>17</v>
      </c>
      <c r="O5" s="52"/>
      <c r="P5" s="53"/>
      <c r="Q5" s="19"/>
      <c r="R5" s="20"/>
      <c r="S5" s="85"/>
      <c r="T5" s="86"/>
      <c r="U5" s="84"/>
    </row>
    <row r="6" spans="2:20" ht="52.5">
      <c r="B6" s="21" t="s">
        <v>18</v>
      </c>
      <c r="C6" s="22"/>
      <c r="D6" s="23"/>
      <c r="E6" s="23"/>
      <c r="F6" s="24">
        <v>224956.45</v>
      </c>
      <c r="G6" s="97">
        <v>48000</v>
      </c>
      <c r="H6" s="25">
        <f>H7+H8</f>
        <v>979.35</v>
      </c>
      <c r="I6" s="54">
        <f>F6+G6+H6</f>
        <v>273935.8</v>
      </c>
      <c r="J6" s="55" t="s">
        <v>19</v>
      </c>
      <c r="K6" s="56"/>
      <c r="L6" s="57"/>
      <c r="M6" s="57"/>
      <c r="N6" s="57"/>
      <c r="O6" s="114"/>
      <c r="P6" s="59">
        <v>224956.45</v>
      </c>
      <c r="Q6" s="171">
        <f>Q7+Q19+Q21+Q26+Q29+Q33+Q44+Q49+Q57+Q66+Q60</f>
        <v>48000</v>
      </c>
      <c r="R6" s="171">
        <v>979.35</v>
      </c>
      <c r="S6" s="171">
        <f>P6+Q6+R6</f>
        <v>273935.8</v>
      </c>
      <c r="T6" s="87" t="s">
        <v>20</v>
      </c>
    </row>
    <row r="7" spans="2:20" ht="21">
      <c r="B7" s="30" t="s">
        <v>21</v>
      </c>
      <c r="C7" s="28" t="s">
        <v>22</v>
      </c>
      <c r="D7" s="28" t="s">
        <v>23</v>
      </c>
      <c r="E7" s="98"/>
      <c r="F7" s="99">
        <v>40000</v>
      </c>
      <c r="G7" s="98">
        <v>48000</v>
      </c>
      <c r="H7" s="100"/>
      <c r="I7" s="29">
        <f>F7+G7</f>
        <v>88000</v>
      </c>
      <c r="J7" s="115" t="s">
        <v>24</v>
      </c>
      <c r="K7" s="116"/>
      <c r="L7" s="117">
        <v>201</v>
      </c>
      <c r="M7" s="117"/>
      <c r="N7" s="117"/>
      <c r="O7" s="116"/>
      <c r="P7" s="118">
        <v>64459.19</v>
      </c>
      <c r="Q7" s="172">
        <f>Q8+Q13+Q15+Q17+Q11</f>
        <v>2450.13</v>
      </c>
      <c r="R7" s="172"/>
      <c r="S7" s="172">
        <f>P7+Q7</f>
        <v>66909.32</v>
      </c>
      <c r="T7" s="173"/>
    </row>
    <row r="8" spans="2:23" ht="36" customHeight="1">
      <c r="B8" s="30" t="s">
        <v>25</v>
      </c>
      <c r="C8" s="27">
        <v>110</v>
      </c>
      <c r="D8" s="27">
        <v>11</v>
      </c>
      <c r="E8" s="28" t="s">
        <v>26</v>
      </c>
      <c r="F8" s="28"/>
      <c r="G8" s="28"/>
      <c r="H8" s="31" t="s">
        <v>27</v>
      </c>
      <c r="I8" s="66">
        <v>979.35</v>
      </c>
      <c r="J8" s="119" t="s">
        <v>28</v>
      </c>
      <c r="K8" s="120"/>
      <c r="L8" s="121">
        <v>201</v>
      </c>
      <c r="M8" s="122" t="s">
        <v>29</v>
      </c>
      <c r="N8" s="121"/>
      <c r="O8" s="120"/>
      <c r="P8" s="123">
        <v>23892.5</v>
      </c>
      <c r="Q8" s="174">
        <v>370</v>
      </c>
      <c r="R8" s="175"/>
      <c r="S8" s="123">
        <f>P8+Q8</f>
        <v>24262.5</v>
      </c>
      <c r="T8" s="176"/>
      <c r="W8" s="2"/>
    </row>
    <row r="9" spans="2:20" ht="36" customHeight="1">
      <c r="B9" s="30"/>
      <c r="C9" s="27"/>
      <c r="D9" s="27"/>
      <c r="E9" s="28"/>
      <c r="F9" s="28"/>
      <c r="G9" s="28"/>
      <c r="H9" s="31"/>
      <c r="I9" s="66"/>
      <c r="J9" s="124" t="s">
        <v>30</v>
      </c>
      <c r="K9" s="125" t="s">
        <v>31</v>
      </c>
      <c r="L9" s="28" t="s">
        <v>32</v>
      </c>
      <c r="M9" s="28" t="s">
        <v>29</v>
      </c>
      <c r="N9" s="28" t="s">
        <v>33</v>
      </c>
      <c r="O9" s="125" t="s">
        <v>34</v>
      </c>
      <c r="P9" s="95"/>
      <c r="Q9" s="177">
        <v>70</v>
      </c>
      <c r="R9" s="178"/>
      <c r="S9" s="179"/>
      <c r="T9" s="180"/>
    </row>
    <row r="10" spans="2:20" ht="36" customHeight="1">
      <c r="B10" s="30"/>
      <c r="C10" s="27"/>
      <c r="D10" s="27"/>
      <c r="E10" s="28"/>
      <c r="F10" s="28"/>
      <c r="G10" s="28"/>
      <c r="H10" s="31"/>
      <c r="I10" s="66"/>
      <c r="J10" s="124" t="s">
        <v>30</v>
      </c>
      <c r="K10" s="27" t="s">
        <v>35</v>
      </c>
      <c r="L10" s="77" t="s">
        <v>32</v>
      </c>
      <c r="M10" s="28" t="s">
        <v>29</v>
      </c>
      <c r="N10" s="77" t="s">
        <v>33</v>
      </c>
      <c r="O10" s="126" t="s">
        <v>36</v>
      </c>
      <c r="P10" s="95"/>
      <c r="Q10" s="177">
        <v>300</v>
      </c>
      <c r="R10" s="178"/>
      <c r="S10" s="179"/>
      <c r="T10" s="180"/>
    </row>
    <row r="11" spans="2:20" ht="36" customHeight="1">
      <c r="B11" s="30"/>
      <c r="C11" s="27"/>
      <c r="D11" s="27"/>
      <c r="E11" s="28"/>
      <c r="F11" s="28"/>
      <c r="G11" s="28"/>
      <c r="H11" s="31"/>
      <c r="I11" s="66"/>
      <c r="J11" s="127" t="s">
        <v>37</v>
      </c>
      <c r="K11" s="120"/>
      <c r="L11" s="121">
        <v>201</v>
      </c>
      <c r="M11" s="121" t="s">
        <v>38</v>
      </c>
      <c r="N11" s="121"/>
      <c r="O11" s="120"/>
      <c r="P11" s="128">
        <v>613.7</v>
      </c>
      <c r="Q11" s="181">
        <v>44.7</v>
      </c>
      <c r="R11" s="182"/>
      <c r="S11" s="123">
        <f>P11+Q11</f>
        <v>658.4000000000001</v>
      </c>
      <c r="T11" s="176"/>
    </row>
    <row r="12" spans="2:20" ht="36" customHeight="1">
      <c r="B12" s="30"/>
      <c r="C12" s="27"/>
      <c r="D12" s="27"/>
      <c r="E12" s="28"/>
      <c r="F12" s="28"/>
      <c r="G12" s="28"/>
      <c r="H12" s="31"/>
      <c r="I12" s="66"/>
      <c r="J12" s="129" t="s">
        <v>39</v>
      </c>
      <c r="K12" s="130" t="s">
        <v>40</v>
      </c>
      <c r="L12" s="77" t="s">
        <v>32</v>
      </c>
      <c r="M12" s="77" t="s">
        <v>38</v>
      </c>
      <c r="N12" s="77" t="s">
        <v>33</v>
      </c>
      <c r="O12" s="78" t="s">
        <v>41</v>
      </c>
      <c r="P12" s="131"/>
      <c r="Q12" s="183">
        <v>44.7</v>
      </c>
      <c r="R12" s="183"/>
      <c r="S12" s="179"/>
      <c r="T12" s="180"/>
    </row>
    <row r="13" spans="2:20" ht="14.25">
      <c r="B13" s="30"/>
      <c r="C13" s="28"/>
      <c r="D13" s="28"/>
      <c r="E13" s="28"/>
      <c r="F13" s="28"/>
      <c r="G13" s="28"/>
      <c r="H13" s="31"/>
      <c r="I13" s="68"/>
      <c r="J13" s="127" t="s">
        <v>42</v>
      </c>
      <c r="K13" s="120"/>
      <c r="L13" s="121">
        <v>201</v>
      </c>
      <c r="M13" s="121">
        <v>11</v>
      </c>
      <c r="N13" s="121"/>
      <c r="O13" s="120"/>
      <c r="P13" s="132">
        <v>2426.86</v>
      </c>
      <c r="Q13" s="184">
        <v>35.43</v>
      </c>
      <c r="R13" s="185"/>
      <c r="S13" s="123">
        <f>P13+Q13</f>
        <v>2462.29</v>
      </c>
      <c r="T13" s="176"/>
    </row>
    <row r="14" spans="2:20" ht="19.5" customHeight="1">
      <c r="B14" s="30"/>
      <c r="C14" s="28"/>
      <c r="D14" s="28"/>
      <c r="E14" s="28"/>
      <c r="F14" s="28"/>
      <c r="G14" s="28"/>
      <c r="H14" s="31"/>
      <c r="I14" s="68"/>
      <c r="J14" s="133" t="s">
        <v>43</v>
      </c>
      <c r="K14" s="27" t="s">
        <v>44</v>
      </c>
      <c r="L14" s="28" t="s">
        <v>32</v>
      </c>
      <c r="M14" s="28" t="s">
        <v>45</v>
      </c>
      <c r="N14" s="28" t="s">
        <v>33</v>
      </c>
      <c r="O14" s="27"/>
      <c r="P14" s="134"/>
      <c r="Q14" s="186">
        <v>34.43</v>
      </c>
      <c r="R14" s="183"/>
      <c r="S14" s="179"/>
      <c r="T14" s="180"/>
    </row>
    <row r="15" spans="2:20" ht="14.25">
      <c r="B15" s="101"/>
      <c r="C15" s="102"/>
      <c r="D15" s="102"/>
      <c r="E15" s="102"/>
      <c r="F15" s="102"/>
      <c r="G15" s="102"/>
      <c r="H15" s="103"/>
      <c r="I15" s="68"/>
      <c r="J15" s="135" t="s">
        <v>46</v>
      </c>
      <c r="K15" s="120"/>
      <c r="L15" s="121">
        <v>201</v>
      </c>
      <c r="M15" s="121">
        <v>32</v>
      </c>
      <c r="N15" s="122" t="s">
        <v>33</v>
      </c>
      <c r="O15" s="120"/>
      <c r="P15" s="123">
        <v>12998.41</v>
      </c>
      <c r="Q15" s="184">
        <v>1500</v>
      </c>
      <c r="R15" s="185"/>
      <c r="S15" s="123">
        <f>P15+Q15</f>
        <v>14498.41</v>
      </c>
      <c r="T15" s="176"/>
    </row>
    <row r="16" spans="2:20" ht="21" customHeight="1">
      <c r="B16" s="101"/>
      <c r="C16" s="102"/>
      <c r="D16" s="102"/>
      <c r="E16" s="102"/>
      <c r="F16" s="102"/>
      <c r="G16" s="102"/>
      <c r="H16" s="103"/>
      <c r="I16" s="68"/>
      <c r="J16" s="136" t="s">
        <v>47</v>
      </c>
      <c r="K16" s="137" t="s">
        <v>48</v>
      </c>
      <c r="L16" s="138"/>
      <c r="M16" s="138"/>
      <c r="N16" s="138"/>
      <c r="O16" s="126" t="s">
        <v>49</v>
      </c>
      <c r="P16" s="139"/>
      <c r="Q16" s="95">
        <v>1500</v>
      </c>
      <c r="R16" s="187"/>
      <c r="S16" s="188"/>
      <c r="T16" s="189"/>
    </row>
    <row r="17" spans="2:20" ht="14.25">
      <c r="B17" s="101"/>
      <c r="C17" s="104"/>
      <c r="D17" s="104"/>
      <c r="E17" s="104"/>
      <c r="F17" s="104"/>
      <c r="G17" s="104"/>
      <c r="H17" s="105"/>
      <c r="I17" s="140"/>
      <c r="J17" s="127" t="s">
        <v>50</v>
      </c>
      <c r="K17" s="120"/>
      <c r="L17" s="121">
        <v>201</v>
      </c>
      <c r="M17" s="121">
        <v>33</v>
      </c>
      <c r="N17" s="121"/>
      <c r="O17" s="120"/>
      <c r="P17" s="128">
        <v>1452.53</v>
      </c>
      <c r="Q17" s="184">
        <v>500</v>
      </c>
      <c r="R17" s="185"/>
      <c r="S17" s="123">
        <f>P17+Q17</f>
        <v>1952.53</v>
      </c>
      <c r="T17" s="176"/>
    </row>
    <row r="18" spans="2:20" ht="42">
      <c r="B18" s="101"/>
      <c r="C18" s="104"/>
      <c r="D18" s="104"/>
      <c r="E18" s="104"/>
      <c r="F18" s="104"/>
      <c r="G18" s="104"/>
      <c r="H18" s="105"/>
      <c r="I18" s="140"/>
      <c r="J18" s="141" t="s">
        <v>51</v>
      </c>
      <c r="K18" s="142" t="s">
        <v>52</v>
      </c>
      <c r="L18" s="102" t="s">
        <v>32</v>
      </c>
      <c r="M18" s="102" t="s">
        <v>53</v>
      </c>
      <c r="N18" s="102" t="s">
        <v>33</v>
      </c>
      <c r="O18" s="126" t="s">
        <v>54</v>
      </c>
      <c r="P18" s="143"/>
      <c r="Q18" s="92">
        <v>500</v>
      </c>
      <c r="R18" s="190"/>
      <c r="S18" s="179"/>
      <c r="T18" s="191"/>
    </row>
    <row r="19" spans="2:20" ht="14.25">
      <c r="B19" s="106"/>
      <c r="C19" s="71"/>
      <c r="D19" s="71"/>
      <c r="E19" s="71"/>
      <c r="F19" s="71"/>
      <c r="G19" s="71"/>
      <c r="H19" s="107"/>
      <c r="I19" s="144"/>
      <c r="J19" s="145" t="s">
        <v>55</v>
      </c>
      <c r="K19" s="116"/>
      <c r="L19" s="117">
        <v>205</v>
      </c>
      <c r="M19" s="117"/>
      <c r="N19" s="117"/>
      <c r="O19" s="116"/>
      <c r="P19" s="146">
        <v>16060.88</v>
      </c>
      <c r="Q19" s="172">
        <v>1942.5</v>
      </c>
      <c r="R19" s="172"/>
      <c r="S19" s="172">
        <f>P19+Q19</f>
        <v>18003.379999999997</v>
      </c>
      <c r="T19" s="173"/>
    </row>
    <row r="20" spans="2:20" ht="21">
      <c r="B20" s="106"/>
      <c r="C20" s="71"/>
      <c r="D20" s="71"/>
      <c r="E20" s="71"/>
      <c r="F20" s="71"/>
      <c r="G20" s="71"/>
      <c r="H20" s="107"/>
      <c r="I20" s="144"/>
      <c r="J20" s="124" t="s">
        <v>56</v>
      </c>
      <c r="K20" s="130" t="s">
        <v>57</v>
      </c>
      <c r="L20" s="77">
        <v>205</v>
      </c>
      <c r="M20" s="77">
        <v>99</v>
      </c>
      <c r="N20" s="77"/>
      <c r="O20" s="125" t="s">
        <v>58</v>
      </c>
      <c r="P20" s="95">
        <v>12250</v>
      </c>
      <c r="Q20" s="186">
        <f>1942.5</f>
        <v>1942.5</v>
      </c>
      <c r="R20" s="183"/>
      <c r="S20" s="179">
        <f>P20+Q20</f>
        <v>14192.5</v>
      </c>
      <c r="T20" s="180"/>
    </row>
    <row r="21" spans="2:20" ht="21">
      <c r="B21" s="108"/>
      <c r="C21" s="102"/>
      <c r="D21" s="102"/>
      <c r="E21" s="102"/>
      <c r="F21" s="102"/>
      <c r="G21" s="102"/>
      <c r="H21" s="103"/>
      <c r="I21" s="68"/>
      <c r="J21" s="145" t="s">
        <v>59</v>
      </c>
      <c r="K21" s="116"/>
      <c r="L21" s="117">
        <v>207</v>
      </c>
      <c r="M21" s="117"/>
      <c r="N21" s="117"/>
      <c r="O21" s="116"/>
      <c r="P21" s="146">
        <v>7721.71</v>
      </c>
      <c r="Q21" s="172">
        <v>1200</v>
      </c>
      <c r="R21" s="172"/>
      <c r="S21" s="172">
        <f>P21+Q21</f>
        <v>8921.71</v>
      </c>
      <c r="T21" s="173"/>
    </row>
    <row r="22" spans="2:20" ht="14.25">
      <c r="B22" s="109"/>
      <c r="C22" s="104"/>
      <c r="D22" s="104"/>
      <c r="E22" s="104"/>
      <c r="F22" s="104"/>
      <c r="G22" s="104"/>
      <c r="H22" s="105"/>
      <c r="I22" s="68"/>
      <c r="J22" s="127" t="s">
        <v>60</v>
      </c>
      <c r="K22" s="120"/>
      <c r="L22" s="121">
        <v>207</v>
      </c>
      <c r="M22" s="122" t="s">
        <v>26</v>
      </c>
      <c r="N22" s="121"/>
      <c r="O22" s="120"/>
      <c r="P22" s="128">
        <v>5152.68</v>
      </c>
      <c r="Q22" s="184">
        <f>200+500+500</f>
        <v>1200</v>
      </c>
      <c r="R22" s="185"/>
      <c r="S22" s="123">
        <f>P22+Q22</f>
        <v>6352.68</v>
      </c>
      <c r="T22" s="176"/>
    </row>
    <row r="23" spans="2:20" ht="21">
      <c r="B23" s="109"/>
      <c r="C23" s="104"/>
      <c r="D23" s="104"/>
      <c r="E23" s="104"/>
      <c r="F23" s="104"/>
      <c r="G23" s="104"/>
      <c r="H23" s="105"/>
      <c r="I23" s="68"/>
      <c r="J23" s="147" t="s">
        <v>61</v>
      </c>
      <c r="K23" s="130" t="s">
        <v>62</v>
      </c>
      <c r="L23" s="28" t="s">
        <v>63</v>
      </c>
      <c r="M23" s="28" t="s">
        <v>26</v>
      </c>
      <c r="N23" s="28" t="s">
        <v>64</v>
      </c>
      <c r="O23" s="125" t="s">
        <v>65</v>
      </c>
      <c r="P23" s="27"/>
      <c r="Q23" s="183">
        <v>500</v>
      </c>
      <c r="R23" s="183"/>
      <c r="S23" s="179"/>
      <c r="T23" s="180"/>
    </row>
    <row r="24" spans="2:20" ht="21">
      <c r="B24" s="109"/>
      <c r="C24" s="104"/>
      <c r="D24" s="104"/>
      <c r="E24" s="104"/>
      <c r="F24" s="104"/>
      <c r="G24" s="104"/>
      <c r="H24" s="105"/>
      <c r="I24" s="68"/>
      <c r="J24" s="124" t="s">
        <v>66</v>
      </c>
      <c r="K24" s="130" t="s">
        <v>62</v>
      </c>
      <c r="L24" s="28" t="s">
        <v>63</v>
      </c>
      <c r="M24" s="28" t="s">
        <v>26</v>
      </c>
      <c r="N24" s="28" t="s">
        <v>33</v>
      </c>
      <c r="O24" s="125" t="s">
        <v>67</v>
      </c>
      <c r="P24" s="27"/>
      <c r="Q24" s="183">
        <v>500</v>
      </c>
      <c r="R24" s="183"/>
      <c r="S24" s="179"/>
      <c r="T24" s="180"/>
    </row>
    <row r="25" spans="2:20" ht="21">
      <c r="B25" s="109"/>
      <c r="C25" s="104"/>
      <c r="D25" s="104"/>
      <c r="E25" s="104"/>
      <c r="F25" s="104"/>
      <c r="G25" s="104"/>
      <c r="H25" s="105"/>
      <c r="I25" s="68"/>
      <c r="J25" s="124" t="s">
        <v>68</v>
      </c>
      <c r="K25" s="130" t="s">
        <v>52</v>
      </c>
      <c r="L25" s="28" t="s">
        <v>63</v>
      </c>
      <c r="M25" s="28" t="s">
        <v>33</v>
      </c>
      <c r="N25" s="28" t="s">
        <v>29</v>
      </c>
      <c r="O25" s="125" t="s">
        <v>69</v>
      </c>
      <c r="P25" s="27"/>
      <c r="Q25" s="183">
        <v>200</v>
      </c>
      <c r="R25" s="183"/>
      <c r="S25" s="179"/>
      <c r="T25" s="180"/>
    </row>
    <row r="26" spans="2:20" ht="21">
      <c r="B26" s="110"/>
      <c r="C26" s="27"/>
      <c r="D26" s="27"/>
      <c r="E26" s="27"/>
      <c r="F26" s="27"/>
      <c r="G26" s="27"/>
      <c r="H26" s="111"/>
      <c r="I26" s="66"/>
      <c r="J26" s="145" t="s">
        <v>70</v>
      </c>
      <c r="K26" s="116"/>
      <c r="L26" s="117">
        <v>210</v>
      </c>
      <c r="M26" s="117"/>
      <c r="N26" s="117"/>
      <c r="O26" s="116"/>
      <c r="P26" s="146">
        <v>22503.32</v>
      </c>
      <c r="Q26" s="172">
        <v>190</v>
      </c>
      <c r="R26" s="172"/>
      <c r="S26" s="172">
        <f>P26+Q26</f>
        <v>22693.32</v>
      </c>
      <c r="T26" s="173"/>
    </row>
    <row r="27" spans="2:20" ht="21">
      <c r="B27" s="110"/>
      <c r="C27" s="27"/>
      <c r="D27" s="27"/>
      <c r="E27" s="27"/>
      <c r="F27" s="27"/>
      <c r="G27" s="27"/>
      <c r="H27" s="111"/>
      <c r="I27" s="66"/>
      <c r="J27" s="135" t="s">
        <v>71</v>
      </c>
      <c r="K27" s="120"/>
      <c r="L27" s="121">
        <v>210</v>
      </c>
      <c r="M27" s="121">
        <v>15</v>
      </c>
      <c r="N27" s="121"/>
      <c r="O27" s="120"/>
      <c r="P27" s="120"/>
      <c r="Q27" s="123">
        <v>190</v>
      </c>
      <c r="R27" s="123"/>
      <c r="S27" s="120"/>
      <c r="T27" s="176"/>
    </row>
    <row r="28" spans="2:20" ht="21">
      <c r="B28" s="110"/>
      <c r="C28" s="27"/>
      <c r="D28" s="27"/>
      <c r="E28" s="27"/>
      <c r="F28" s="27"/>
      <c r="G28" s="27"/>
      <c r="H28" s="111"/>
      <c r="I28" s="66"/>
      <c r="J28" s="148" t="s">
        <v>72</v>
      </c>
      <c r="K28" s="125" t="s">
        <v>73</v>
      </c>
      <c r="L28" s="28" t="s">
        <v>74</v>
      </c>
      <c r="M28" s="28" t="s">
        <v>23</v>
      </c>
      <c r="N28" s="28" t="s">
        <v>38</v>
      </c>
      <c r="O28" s="125" t="s">
        <v>75</v>
      </c>
      <c r="P28" s="27">
        <v>472.34</v>
      </c>
      <c r="Q28" s="95">
        <v>190</v>
      </c>
      <c r="R28" s="95"/>
      <c r="S28" s="179">
        <f>P28+Q28</f>
        <v>662.3399999999999</v>
      </c>
      <c r="T28" s="180"/>
    </row>
    <row r="29" spans="2:20" ht="14.25">
      <c r="B29" s="110"/>
      <c r="C29" s="27"/>
      <c r="D29" s="27"/>
      <c r="E29" s="27"/>
      <c r="F29" s="27"/>
      <c r="G29" s="27"/>
      <c r="H29" s="111"/>
      <c r="I29" s="66"/>
      <c r="J29" s="145" t="s">
        <v>76</v>
      </c>
      <c r="K29" s="116"/>
      <c r="L29" s="117">
        <v>212</v>
      </c>
      <c r="M29" s="117"/>
      <c r="N29" s="117"/>
      <c r="O29" s="116"/>
      <c r="P29" s="149">
        <v>6931.95</v>
      </c>
      <c r="Q29" s="172">
        <v>4158</v>
      </c>
      <c r="R29" s="172"/>
      <c r="S29" s="172">
        <f>P29+Q29</f>
        <v>11089.95</v>
      </c>
      <c r="T29" s="173"/>
    </row>
    <row r="30" spans="2:20" ht="25.5" customHeight="1">
      <c r="B30" s="110"/>
      <c r="C30" s="27"/>
      <c r="D30" s="27"/>
      <c r="E30" s="27"/>
      <c r="F30" s="27"/>
      <c r="G30" s="27"/>
      <c r="H30" s="111"/>
      <c r="I30" s="66"/>
      <c r="J30" s="135" t="s">
        <v>77</v>
      </c>
      <c r="K30" s="120"/>
      <c r="L30" s="121">
        <v>212</v>
      </c>
      <c r="M30" s="122" t="s">
        <v>29</v>
      </c>
      <c r="N30" s="122" t="s">
        <v>29</v>
      </c>
      <c r="O30" s="120"/>
      <c r="P30" s="120">
        <v>306</v>
      </c>
      <c r="Q30" s="123">
        <v>4158</v>
      </c>
      <c r="R30" s="123"/>
      <c r="S30" s="123">
        <f>P30+Q30</f>
        <v>4464</v>
      </c>
      <c r="T30" s="176"/>
    </row>
    <row r="31" spans="2:20" ht="21">
      <c r="B31" s="110"/>
      <c r="C31" s="27"/>
      <c r="D31" s="27"/>
      <c r="E31" s="27"/>
      <c r="F31" s="27"/>
      <c r="G31" s="27"/>
      <c r="H31" s="111"/>
      <c r="I31" s="66"/>
      <c r="J31" s="150" t="s">
        <v>77</v>
      </c>
      <c r="K31" s="27" t="s">
        <v>78</v>
      </c>
      <c r="L31" s="28" t="s">
        <v>79</v>
      </c>
      <c r="M31" s="28" t="s">
        <v>29</v>
      </c>
      <c r="N31" s="28" t="s">
        <v>29</v>
      </c>
      <c r="O31" s="125" t="s">
        <v>80</v>
      </c>
      <c r="P31" s="27"/>
      <c r="Q31" s="95">
        <v>2658</v>
      </c>
      <c r="R31" s="95"/>
      <c r="S31" s="179"/>
      <c r="T31" s="180"/>
    </row>
    <row r="32" spans="2:20" ht="24" customHeight="1">
      <c r="B32" s="110"/>
      <c r="C32" s="27"/>
      <c r="D32" s="27"/>
      <c r="E32" s="27"/>
      <c r="F32" s="27"/>
      <c r="G32" s="27"/>
      <c r="H32" s="111"/>
      <c r="I32" s="66"/>
      <c r="J32" s="150" t="s">
        <v>77</v>
      </c>
      <c r="K32" s="27" t="s">
        <v>78</v>
      </c>
      <c r="L32" s="28" t="s">
        <v>79</v>
      </c>
      <c r="M32" s="28" t="s">
        <v>29</v>
      </c>
      <c r="N32" s="28" t="s">
        <v>29</v>
      </c>
      <c r="O32" s="126" t="s">
        <v>81</v>
      </c>
      <c r="P32" s="27"/>
      <c r="Q32" s="95">
        <v>1500</v>
      </c>
      <c r="R32" s="95"/>
      <c r="S32" s="179"/>
      <c r="T32" s="180"/>
    </row>
    <row r="33" spans="2:20" ht="14.25">
      <c r="B33" s="110"/>
      <c r="C33" s="27"/>
      <c r="D33" s="27"/>
      <c r="E33" s="27"/>
      <c r="F33" s="27"/>
      <c r="G33" s="27"/>
      <c r="H33" s="111"/>
      <c r="I33" s="66"/>
      <c r="J33" s="151" t="s">
        <v>82</v>
      </c>
      <c r="K33" s="116"/>
      <c r="L33" s="117">
        <v>213</v>
      </c>
      <c r="M33" s="117"/>
      <c r="N33" s="117"/>
      <c r="O33" s="116"/>
      <c r="P33" s="146">
        <v>30470.46</v>
      </c>
      <c r="Q33" s="172">
        <f>Q34+Q36+Q38+Q42</f>
        <v>6799.5599999999995</v>
      </c>
      <c r="R33" s="172"/>
      <c r="S33" s="172">
        <f>P33+Q33</f>
        <v>37270.02</v>
      </c>
      <c r="T33" s="173"/>
    </row>
    <row r="34" spans="2:20" ht="14.25">
      <c r="B34" s="110"/>
      <c r="C34" s="27"/>
      <c r="D34" s="27"/>
      <c r="E34" s="27"/>
      <c r="F34" s="27"/>
      <c r="G34" s="27"/>
      <c r="H34" s="111"/>
      <c r="I34" s="66"/>
      <c r="J34" s="152" t="s">
        <v>83</v>
      </c>
      <c r="K34" s="120"/>
      <c r="L34" s="121">
        <v>213</v>
      </c>
      <c r="M34" s="122" t="s">
        <v>26</v>
      </c>
      <c r="N34" s="121"/>
      <c r="O34" s="120"/>
      <c r="P34" s="128">
        <v>4687.39</v>
      </c>
      <c r="Q34" s="123">
        <v>110</v>
      </c>
      <c r="R34" s="123"/>
      <c r="S34" s="123">
        <f>P34+Q34</f>
        <v>4797.39</v>
      </c>
      <c r="T34" s="176"/>
    </row>
    <row r="35" spans="2:20" ht="31.5">
      <c r="B35" s="110"/>
      <c r="C35" s="27"/>
      <c r="D35" s="27"/>
      <c r="E35" s="27"/>
      <c r="F35" s="27"/>
      <c r="G35" s="27"/>
      <c r="H35" s="111"/>
      <c r="I35" s="66"/>
      <c r="J35" s="153"/>
      <c r="K35" s="126" t="s">
        <v>84</v>
      </c>
      <c r="L35" s="28" t="s">
        <v>85</v>
      </c>
      <c r="M35" s="28" t="s">
        <v>26</v>
      </c>
      <c r="N35" s="28" t="s">
        <v>33</v>
      </c>
      <c r="O35" s="126" t="s">
        <v>86</v>
      </c>
      <c r="P35" s="131"/>
      <c r="Q35" s="95">
        <v>110</v>
      </c>
      <c r="R35" s="95"/>
      <c r="S35" s="95"/>
      <c r="T35" s="180"/>
    </row>
    <row r="36" spans="2:20" ht="14.25">
      <c r="B36" s="110"/>
      <c r="C36" s="27"/>
      <c r="D36" s="27"/>
      <c r="E36" s="27"/>
      <c r="F36" s="27"/>
      <c r="G36" s="27"/>
      <c r="H36" s="111"/>
      <c r="I36" s="66"/>
      <c r="J36" s="152" t="s">
        <v>87</v>
      </c>
      <c r="K36" s="120"/>
      <c r="L36" s="122" t="s">
        <v>85</v>
      </c>
      <c r="M36" s="122" t="s">
        <v>88</v>
      </c>
      <c r="N36" s="121"/>
      <c r="O36" s="120"/>
      <c r="P36" s="128">
        <v>2164.58</v>
      </c>
      <c r="Q36" s="123">
        <v>256</v>
      </c>
      <c r="R36" s="123"/>
      <c r="S36" s="123">
        <f>P36+Q36</f>
        <v>2420.58</v>
      </c>
      <c r="T36" s="176"/>
    </row>
    <row r="37" spans="2:20" ht="21">
      <c r="B37" s="110"/>
      <c r="C37" s="27"/>
      <c r="D37" s="27"/>
      <c r="E37" s="27"/>
      <c r="F37" s="27"/>
      <c r="G37" s="27"/>
      <c r="H37" s="111"/>
      <c r="I37" s="66"/>
      <c r="J37" s="147" t="s">
        <v>89</v>
      </c>
      <c r="K37" s="125" t="s">
        <v>90</v>
      </c>
      <c r="L37" s="28" t="s">
        <v>85</v>
      </c>
      <c r="M37" s="28" t="s">
        <v>88</v>
      </c>
      <c r="N37" s="28" t="s">
        <v>33</v>
      </c>
      <c r="O37" s="125" t="s">
        <v>91</v>
      </c>
      <c r="P37" s="27"/>
      <c r="Q37" s="95">
        <v>256</v>
      </c>
      <c r="R37" s="95"/>
      <c r="S37" s="27"/>
      <c r="T37" s="180"/>
    </row>
    <row r="38" spans="2:20" ht="14.25">
      <c r="B38" s="110"/>
      <c r="C38" s="27"/>
      <c r="D38" s="27"/>
      <c r="E38" s="27"/>
      <c r="F38" s="27"/>
      <c r="G38" s="27"/>
      <c r="H38" s="111"/>
      <c r="I38" s="66"/>
      <c r="J38" s="152" t="s">
        <v>92</v>
      </c>
      <c r="K38" s="120"/>
      <c r="L38" s="122" t="s">
        <v>85</v>
      </c>
      <c r="M38" s="122" t="s">
        <v>29</v>
      </c>
      <c r="N38" s="121"/>
      <c r="O38" s="120"/>
      <c r="P38" s="128">
        <v>976.94</v>
      </c>
      <c r="Q38" s="123">
        <v>1433.56</v>
      </c>
      <c r="R38" s="123"/>
      <c r="S38" s="123">
        <f>P38+Q38</f>
        <v>2410.5</v>
      </c>
      <c r="T38" s="176"/>
    </row>
    <row r="39" spans="2:20" ht="31.5">
      <c r="B39" s="110"/>
      <c r="C39" s="27"/>
      <c r="D39" s="27"/>
      <c r="E39" s="27"/>
      <c r="F39" s="27"/>
      <c r="G39" s="27"/>
      <c r="H39" s="111"/>
      <c r="I39" s="66"/>
      <c r="J39" s="154" t="s">
        <v>93</v>
      </c>
      <c r="K39" s="27" t="s">
        <v>94</v>
      </c>
      <c r="L39" s="28" t="s">
        <v>85</v>
      </c>
      <c r="M39" s="28" t="s">
        <v>29</v>
      </c>
      <c r="N39" s="28" t="s">
        <v>95</v>
      </c>
      <c r="O39" s="125" t="s">
        <v>96</v>
      </c>
      <c r="P39" s="27"/>
      <c r="Q39" s="95">
        <v>133.56</v>
      </c>
      <c r="R39" s="95"/>
      <c r="S39" s="95"/>
      <c r="T39" s="180"/>
    </row>
    <row r="40" spans="2:20" ht="14.25">
      <c r="B40" s="110"/>
      <c r="C40" s="27"/>
      <c r="D40" s="27"/>
      <c r="E40" s="27"/>
      <c r="F40" s="27"/>
      <c r="G40" s="27"/>
      <c r="H40" s="111"/>
      <c r="I40" s="66"/>
      <c r="J40" s="154" t="s">
        <v>97</v>
      </c>
      <c r="K40" s="125" t="s">
        <v>98</v>
      </c>
      <c r="L40" s="28" t="s">
        <v>85</v>
      </c>
      <c r="M40" s="28" t="s">
        <v>29</v>
      </c>
      <c r="N40" s="28" t="s">
        <v>99</v>
      </c>
      <c r="O40" s="125" t="s">
        <v>100</v>
      </c>
      <c r="P40" s="27"/>
      <c r="Q40" s="95">
        <v>300</v>
      </c>
      <c r="R40" s="95"/>
      <c r="S40" s="95"/>
      <c r="T40" s="180"/>
    </row>
    <row r="41" spans="2:20" ht="21">
      <c r="B41" s="110"/>
      <c r="C41" s="27"/>
      <c r="D41" s="27"/>
      <c r="E41" s="27"/>
      <c r="F41" s="27"/>
      <c r="G41" s="27"/>
      <c r="H41" s="111"/>
      <c r="I41" s="66"/>
      <c r="J41" s="154" t="s">
        <v>101</v>
      </c>
      <c r="K41" s="125" t="s">
        <v>98</v>
      </c>
      <c r="L41" s="28" t="s">
        <v>85</v>
      </c>
      <c r="M41" s="28" t="s">
        <v>29</v>
      </c>
      <c r="N41" s="28" t="s">
        <v>33</v>
      </c>
      <c r="O41" s="125" t="s">
        <v>102</v>
      </c>
      <c r="P41" s="27"/>
      <c r="Q41" s="95">
        <v>1000</v>
      </c>
      <c r="R41" s="95"/>
      <c r="S41" s="95"/>
      <c r="T41" s="180"/>
    </row>
    <row r="42" spans="2:20" ht="14.25">
      <c r="B42" s="110"/>
      <c r="C42" s="27"/>
      <c r="D42" s="27"/>
      <c r="E42" s="27"/>
      <c r="F42" s="27"/>
      <c r="G42" s="27"/>
      <c r="H42" s="111"/>
      <c r="I42" s="66"/>
      <c r="J42" s="155" t="s">
        <v>103</v>
      </c>
      <c r="K42" s="120"/>
      <c r="L42" s="121">
        <v>213</v>
      </c>
      <c r="M42" s="122" t="s">
        <v>38</v>
      </c>
      <c r="N42" s="121"/>
      <c r="O42" s="120"/>
      <c r="P42" s="128">
        <v>8363.33</v>
      </c>
      <c r="Q42" s="123">
        <v>5000</v>
      </c>
      <c r="R42" s="123"/>
      <c r="S42" s="123">
        <f>P42+Q42</f>
        <v>13363.33</v>
      </c>
      <c r="T42" s="176"/>
    </row>
    <row r="43" spans="2:20" ht="21">
      <c r="B43" s="110"/>
      <c r="C43" s="27"/>
      <c r="D43" s="27"/>
      <c r="E43" s="27"/>
      <c r="F43" s="27"/>
      <c r="G43" s="27"/>
      <c r="H43" s="111"/>
      <c r="I43" s="66"/>
      <c r="J43" s="156" t="s">
        <v>104</v>
      </c>
      <c r="K43" s="27"/>
      <c r="L43" s="77">
        <v>213</v>
      </c>
      <c r="M43" s="28" t="s">
        <v>38</v>
      </c>
      <c r="N43" s="77">
        <v>99</v>
      </c>
      <c r="O43" s="125" t="s">
        <v>105</v>
      </c>
      <c r="P43" s="27"/>
      <c r="Q43" s="95">
        <v>5000</v>
      </c>
      <c r="R43" s="95"/>
      <c r="S43" s="95"/>
      <c r="T43" s="180"/>
    </row>
    <row r="44" spans="2:20" ht="14.25">
      <c r="B44" s="110"/>
      <c r="C44" s="27"/>
      <c r="D44" s="27"/>
      <c r="E44" s="27"/>
      <c r="F44" s="27"/>
      <c r="G44" s="27"/>
      <c r="H44" s="111"/>
      <c r="I44" s="66"/>
      <c r="J44" s="145" t="s">
        <v>106</v>
      </c>
      <c r="K44" s="116"/>
      <c r="L44" s="117">
        <v>214</v>
      </c>
      <c r="M44" s="117"/>
      <c r="N44" s="117"/>
      <c r="O44" s="116"/>
      <c r="P44" s="149">
        <v>2588.29</v>
      </c>
      <c r="Q44" s="172">
        <v>1495.41</v>
      </c>
      <c r="R44" s="172">
        <v>0</v>
      </c>
      <c r="S44" s="172">
        <f>P44+Q44+R44</f>
        <v>4083.7</v>
      </c>
      <c r="T44" s="173"/>
    </row>
    <row r="45" spans="2:20" ht="14.25">
      <c r="B45" s="110"/>
      <c r="C45" s="27"/>
      <c r="D45" s="27"/>
      <c r="E45" s="27"/>
      <c r="F45" s="27"/>
      <c r="G45" s="27"/>
      <c r="H45" s="111"/>
      <c r="I45" s="66"/>
      <c r="J45" s="157" t="s">
        <v>107</v>
      </c>
      <c r="K45" s="120"/>
      <c r="L45" s="121">
        <v>214</v>
      </c>
      <c r="M45" s="121">
        <v>99</v>
      </c>
      <c r="N45" s="121"/>
      <c r="O45" s="120"/>
      <c r="P45" s="120">
        <v>0</v>
      </c>
      <c r="Q45" s="123">
        <v>1495.41</v>
      </c>
      <c r="R45" s="123"/>
      <c r="S45" s="123">
        <f>P45+Q45</f>
        <v>1495.41</v>
      </c>
      <c r="T45" s="176"/>
    </row>
    <row r="46" spans="2:20" ht="42">
      <c r="B46" s="110"/>
      <c r="C46" s="27"/>
      <c r="D46" s="27"/>
      <c r="E46" s="27"/>
      <c r="F46" s="27"/>
      <c r="G46" s="27"/>
      <c r="H46" s="111"/>
      <c r="I46" s="66"/>
      <c r="J46" s="158" t="s">
        <v>108</v>
      </c>
      <c r="K46" s="125" t="s">
        <v>109</v>
      </c>
      <c r="L46" s="102" t="s">
        <v>110</v>
      </c>
      <c r="M46" s="102" t="s">
        <v>33</v>
      </c>
      <c r="N46" s="102" t="s">
        <v>33</v>
      </c>
      <c r="O46" s="125" t="s">
        <v>111</v>
      </c>
      <c r="P46" s="142"/>
      <c r="Q46" s="192">
        <v>1342.41</v>
      </c>
      <c r="R46" s="192"/>
      <c r="S46" s="179"/>
      <c r="T46" s="191"/>
    </row>
    <row r="47" spans="2:20" ht="21">
      <c r="B47" s="110"/>
      <c r="C47" s="27"/>
      <c r="D47" s="27"/>
      <c r="E47" s="27"/>
      <c r="F47" s="27"/>
      <c r="G47" s="27"/>
      <c r="H47" s="111"/>
      <c r="I47" s="66"/>
      <c r="J47" s="158" t="s">
        <v>108</v>
      </c>
      <c r="K47" s="125" t="s">
        <v>109</v>
      </c>
      <c r="L47" s="102" t="s">
        <v>110</v>
      </c>
      <c r="M47" s="102" t="s">
        <v>33</v>
      </c>
      <c r="N47" s="102" t="s">
        <v>33</v>
      </c>
      <c r="O47" s="125" t="s">
        <v>112</v>
      </c>
      <c r="P47" s="27"/>
      <c r="Q47" s="193">
        <v>105</v>
      </c>
      <c r="R47" s="193"/>
      <c r="S47" s="27"/>
      <c r="T47" s="180"/>
    </row>
    <row r="48" spans="2:20" ht="42">
      <c r="B48" s="110"/>
      <c r="C48" s="27"/>
      <c r="D48" s="27"/>
      <c r="E48" s="27"/>
      <c r="F48" s="27"/>
      <c r="G48" s="27"/>
      <c r="H48" s="111"/>
      <c r="I48" s="66"/>
      <c r="J48" s="158" t="s">
        <v>108</v>
      </c>
      <c r="K48" s="125" t="s">
        <v>109</v>
      </c>
      <c r="L48" s="102" t="s">
        <v>110</v>
      </c>
      <c r="M48" s="102" t="s">
        <v>33</v>
      </c>
      <c r="N48" s="102" t="s">
        <v>33</v>
      </c>
      <c r="O48" s="125" t="s">
        <v>113</v>
      </c>
      <c r="P48" s="27"/>
      <c r="Q48" s="193">
        <v>48</v>
      </c>
      <c r="R48" s="193"/>
      <c r="S48" s="27"/>
      <c r="T48" s="180"/>
    </row>
    <row r="49" spans="2:20" ht="21">
      <c r="B49" s="110"/>
      <c r="C49" s="27"/>
      <c r="D49" s="27"/>
      <c r="E49" s="27"/>
      <c r="F49" s="27"/>
      <c r="G49" s="27"/>
      <c r="H49" s="111"/>
      <c r="I49" s="66"/>
      <c r="J49" s="145" t="s">
        <v>114</v>
      </c>
      <c r="K49" s="116"/>
      <c r="L49" s="117">
        <v>215</v>
      </c>
      <c r="M49" s="117"/>
      <c r="N49" s="117"/>
      <c r="O49" s="116"/>
      <c r="P49" s="146">
        <v>4911</v>
      </c>
      <c r="Q49" s="172">
        <v>22298.41</v>
      </c>
      <c r="R49" s="172"/>
      <c r="S49" s="172">
        <f>P49+Q49</f>
        <v>27209.41</v>
      </c>
      <c r="T49" s="173"/>
    </row>
    <row r="50" spans="2:20" ht="21">
      <c r="B50" s="110"/>
      <c r="C50" s="27"/>
      <c r="D50" s="27"/>
      <c r="E50" s="27"/>
      <c r="F50" s="27"/>
      <c r="G50" s="27"/>
      <c r="H50" s="111"/>
      <c r="I50" s="66"/>
      <c r="J50" s="159" t="s">
        <v>115</v>
      </c>
      <c r="K50" s="120"/>
      <c r="L50" s="121">
        <v>215</v>
      </c>
      <c r="M50" s="122" t="s">
        <v>95</v>
      </c>
      <c r="N50" s="121">
        <v>99</v>
      </c>
      <c r="O50" s="120"/>
      <c r="P50" s="123">
        <v>2607.2</v>
      </c>
      <c r="Q50" s="123">
        <v>22298.41</v>
      </c>
      <c r="R50" s="123"/>
      <c r="S50" s="123">
        <f>P50+Q50</f>
        <v>24905.61</v>
      </c>
      <c r="T50" s="176"/>
    </row>
    <row r="51" spans="2:20" ht="21">
      <c r="B51" s="110"/>
      <c r="C51" s="27"/>
      <c r="D51" s="27"/>
      <c r="E51" s="27"/>
      <c r="F51" s="27"/>
      <c r="G51" s="27"/>
      <c r="H51" s="111"/>
      <c r="I51" s="66"/>
      <c r="J51" s="160" t="s">
        <v>115</v>
      </c>
      <c r="K51" s="27" t="s">
        <v>116</v>
      </c>
      <c r="L51" s="121">
        <v>215</v>
      </c>
      <c r="M51" s="122" t="s">
        <v>95</v>
      </c>
      <c r="N51" s="121">
        <v>99</v>
      </c>
      <c r="O51" s="161" t="s">
        <v>117</v>
      </c>
      <c r="P51" s="95"/>
      <c r="Q51" s="194">
        <v>6000</v>
      </c>
      <c r="R51" s="194"/>
      <c r="S51" s="95"/>
      <c r="T51" s="27"/>
    </row>
    <row r="52" spans="2:20" ht="21">
      <c r="B52" s="110"/>
      <c r="C52" s="27"/>
      <c r="D52" s="27"/>
      <c r="E52" s="27"/>
      <c r="F52" s="27"/>
      <c r="G52" s="27"/>
      <c r="H52" s="111"/>
      <c r="I52" s="66"/>
      <c r="J52" s="160" t="s">
        <v>115</v>
      </c>
      <c r="K52" s="27" t="s">
        <v>62</v>
      </c>
      <c r="L52" s="121">
        <v>215</v>
      </c>
      <c r="M52" s="122" t="s">
        <v>95</v>
      </c>
      <c r="N52" s="121">
        <v>99</v>
      </c>
      <c r="O52" s="125" t="s">
        <v>118</v>
      </c>
      <c r="P52" s="95"/>
      <c r="Q52" s="194">
        <v>5000</v>
      </c>
      <c r="R52" s="194"/>
      <c r="S52" s="95"/>
      <c r="T52" s="27"/>
    </row>
    <row r="53" spans="2:20" ht="21">
      <c r="B53" s="110"/>
      <c r="C53" s="27"/>
      <c r="D53" s="27"/>
      <c r="E53" s="27"/>
      <c r="F53" s="27"/>
      <c r="G53" s="27"/>
      <c r="H53" s="111"/>
      <c r="I53" s="66"/>
      <c r="J53" s="160" t="s">
        <v>115</v>
      </c>
      <c r="K53" s="27" t="s">
        <v>119</v>
      </c>
      <c r="L53" s="121">
        <v>215</v>
      </c>
      <c r="M53" s="122" t="s">
        <v>95</v>
      </c>
      <c r="N53" s="121">
        <v>99</v>
      </c>
      <c r="O53" s="125" t="s">
        <v>120</v>
      </c>
      <c r="P53" s="27"/>
      <c r="Q53" s="194">
        <v>5000</v>
      </c>
      <c r="R53" s="194"/>
      <c r="S53" s="95"/>
      <c r="T53" s="27"/>
    </row>
    <row r="54" spans="2:20" ht="21">
      <c r="B54" s="110"/>
      <c r="C54" s="27"/>
      <c r="D54" s="27"/>
      <c r="E54" s="27"/>
      <c r="F54" s="27"/>
      <c r="G54" s="27"/>
      <c r="H54" s="111"/>
      <c r="I54" s="66"/>
      <c r="J54" s="160" t="s">
        <v>115</v>
      </c>
      <c r="K54" s="27"/>
      <c r="L54" s="121">
        <v>215</v>
      </c>
      <c r="M54" s="122" t="s">
        <v>95</v>
      </c>
      <c r="N54" s="121">
        <v>99</v>
      </c>
      <c r="O54" s="125" t="s">
        <v>121</v>
      </c>
      <c r="P54" s="27"/>
      <c r="Q54" s="194">
        <v>5000</v>
      </c>
      <c r="R54" s="194"/>
      <c r="S54" s="95"/>
      <c r="T54" s="27"/>
    </row>
    <row r="55" spans="2:20" ht="21">
      <c r="B55" s="110"/>
      <c r="C55" s="27"/>
      <c r="D55" s="27"/>
      <c r="E55" s="27"/>
      <c r="F55" s="27"/>
      <c r="G55" s="27"/>
      <c r="H55" s="111"/>
      <c r="I55" s="66"/>
      <c r="J55" s="160" t="s">
        <v>115</v>
      </c>
      <c r="K55" s="27" t="s">
        <v>122</v>
      </c>
      <c r="L55" s="121">
        <v>215</v>
      </c>
      <c r="M55" s="122" t="s">
        <v>95</v>
      </c>
      <c r="N55" s="121">
        <v>99</v>
      </c>
      <c r="O55" s="125" t="s">
        <v>123</v>
      </c>
      <c r="P55" s="27"/>
      <c r="Q55" s="194">
        <v>1200</v>
      </c>
      <c r="R55" s="194"/>
      <c r="S55" s="95"/>
      <c r="T55" s="27"/>
    </row>
    <row r="56" spans="2:20" ht="21">
      <c r="B56" s="110"/>
      <c r="C56" s="27"/>
      <c r="D56" s="27"/>
      <c r="E56" s="27"/>
      <c r="F56" s="27"/>
      <c r="G56" s="27"/>
      <c r="H56" s="111"/>
      <c r="I56" s="66"/>
      <c r="J56" s="160" t="s">
        <v>115</v>
      </c>
      <c r="K56" s="27"/>
      <c r="L56" s="121">
        <v>215</v>
      </c>
      <c r="M56" s="122" t="s">
        <v>95</v>
      </c>
      <c r="N56" s="121">
        <v>99</v>
      </c>
      <c r="O56" s="125" t="s">
        <v>124</v>
      </c>
      <c r="P56" s="27"/>
      <c r="Q56" s="195">
        <v>97.41</v>
      </c>
      <c r="R56" s="195"/>
      <c r="S56" s="95"/>
      <c r="T56" s="27"/>
    </row>
    <row r="57" spans="2:20" ht="14.25">
      <c r="B57" s="110"/>
      <c r="C57" s="27"/>
      <c r="D57" s="27"/>
      <c r="E57" s="27"/>
      <c r="F57" s="27"/>
      <c r="G57" s="27"/>
      <c r="H57" s="111"/>
      <c r="I57" s="66"/>
      <c r="J57" s="145" t="s">
        <v>125</v>
      </c>
      <c r="K57" s="116"/>
      <c r="L57" s="117">
        <v>221</v>
      </c>
      <c r="M57" s="117"/>
      <c r="N57" s="117"/>
      <c r="O57" s="116"/>
      <c r="P57" s="149">
        <v>12968.23</v>
      </c>
      <c r="Q57" s="172">
        <v>213</v>
      </c>
      <c r="R57" s="172"/>
      <c r="S57" s="172">
        <f>P57+Q57</f>
        <v>13181.23</v>
      </c>
      <c r="T57" s="173"/>
    </row>
    <row r="58" spans="2:20" ht="21">
      <c r="B58" s="110"/>
      <c r="C58" s="27"/>
      <c r="D58" s="27"/>
      <c r="E58" s="27"/>
      <c r="F58" s="27"/>
      <c r="G58" s="27"/>
      <c r="H58" s="111"/>
      <c r="I58" s="66"/>
      <c r="J58" s="127" t="s">
        <v>126</v>
      </c>
      <c r="K58" s="120"/>
      <c r="L58" s="121">
        <v>221</v>
      </c>
      <c r="M58" s="122" t="s">
        <v>26</v>
      </c>
      <c r="N58" s="121"/>
      <c r="O58" s="120"/>
      <c r="P58" s="128">
        <v>3020</v>
      </c>
      <c r="Q58" s="123">
        <v>213</v>
      </c>
      <c r="R58" s="123"/>
      <c r="S58" s="123">
        <f>P58+Q58</f>
        <v>3233</v>
      </c>
      <c r="T58" s="176"/>
    </row>
    <row r="59" spans="2:20" ht="14.25">
      <c r="B59" s="110"/>
      <c r="C59" s="27"/>
      <c r="D59" s="27"/>
      <c r="E59" s="27"/>
      <c r="F59" s="27"/>
      <c r="G59" s="27"/>
      <c r="H59" s="111"/>
      <c r="I59" s="66"/>
      <c r="J59" s="162" t="s">
        <v>127</v>
      </c>
      <c r="K59" s="27" t="s">
        <v>128</v>
      </c>
      <c r="L59" s="77" t="s">
        <v>129</v>
      </c>
      <c r="M59" s="28" t="s">
        <v>26</v>
      </c>
      <c r="N59" s="77" t="s">
        <v>130</v>
      </c>
      <c r="O59" s="27"/>
      <c r="P59" s="163"/>
      <c r="Q59" s="95">
        <v>213</v>
      </c>
      <c r="R59" s="95"/>
      <c r="S59" s="95"/>
      <c r="T59" s="180"/>
    </row>
    <row r="60" spans="2:20" ht="14.25">
      <c r="B60" s="110"/>
      <c r="C60" s="27"/>
      <c r="D60" s="27"/>
      <c r="E60" s="27"/>
      <c r="F60" s="27"/>
      <c r="G60" s="27"/>
      <c r="H60" s="111"/>
      <c r="I60" s="66"/>
      <c r="J60" s="164" t="s">
        <v>131</v>
      </c>
      <c r="K60" s="116"/>
      <c r="L60" s="117">
        <v>229</v>
      </c>
      <c r="M60" s="117"/>
      <c r="N60" s="117"/>
      <c r="O60" s="116"/>
      <c r="P60" s="116">
        <v>0</v>
      </c>
      <c r="Q60" s="172">
        <v>5252.99</v>
      </c>
      <c r="R60" s="172"/>
      <c r="S60" s="172">
        <f>P60+Q60</f>
        <v>5252.99</v>
      </c>
      <c r="T60" s="173"/>
    </row>
    <row r="61" spans="2:20" ht="14.25">
      <c r="B61" s="110"/>
      <c r="C61" s="27"/>
      <c r="D61" s="27"/>
      <c r="E61" s="27"/>
      <c r="F61" s="27"/>
      <c r="G61" s="27"/>
      <c r="H61" s="111"/>
      <c r="I61" s="66"/>
      <c r="J61" s="157" t="s">
        <v>132</v>
      </c>
      <c r="K61" s="120"/>
      <c r="L61" s="121">
        <v>229</v>
      </c>
      <c r="M61" s="121">
        <v>99</v>
      </c>
      <c r="N61" s="121"/>
      <c r="O61" s="120"/>
      <c r="P61" s="120">
        <v>0</v>
      </c>
      <c r="Q61" s="123">
        <v>5252.99</v>
      </c>
      <c r="R61" s="123"/>
      <c r="S61" s="123">
        <v>5252.99</v>
      </c>
      <c r="T61" s="176"/>
    </row>
    <row r="62" spans="2:20" ht="14.25">
      <c r="B62" s="110"/>
      <c r="C62" s="27"/>
      <c r="D62" s="27"/>
      <c r="E62" s="27"/>
      <c r="F62" s="27"/>
      <c r="G62" s="27"/>
      <c r="H62" s="111"/>
      <c r="I62" s="66"/>
      <c r="J62" s="147" t="s">
        <v>133</v>
      </c>
      <c r="K62" s="131"/>
      <c r="L62" s="28" t="s">
        <v>134</v>
      </c>
      <c r="M62" s="28" t="s">
        <v>33</v>
      </c>
      <c r="N62" s="28" t="s">
        <v>33</v>
      </c>
      <c r="O62" s="161" t="s">
        <v>135</v>
      </c>
      <c r="P62" s="165"/>
      <c r="Q62" s="196">
        <v>5252.99</v>
      </c>
      <c r="R62" s="196"/>
      <c r="S62" s="196"/>
      <c r="T62" s="197"/>
    </row>
    <row r="63" spans="2:20" s="96" customFormat="1" ht="14.25">
      <c r="B63" s="112"/>
      <c r="C63" s="60"/>
      <c r="D63" s="60"/>
      <c r="E63" s="60"/>
      <c r="F63" s="60"/>
      <c r="G63" s="60"/>
      <c r="H63" s="113"/>
      <c r="I63" s="166"/>
      <c r="J63" s="167" t="s">
        <v>136</v>
      </c>
      <c r="K63" s="60"/>
      <c r="L63" s="62" t="s">
        <v>137</v>
      </c>
      <c r="M63" s="62"/>
      <c r="N63" s="62"/>
      <c r="O63" s="168"/>
      <c r="P63" s="169"/>
      <c r="Q63" s="198"/>
      <c r="R63" s="198">
        <v>979.35</v>
      </c>
      <c r="S63" s="198">
        <v>979.35</v>
      </c>
      <c r="T63" s="199"/>
    </row>
    <row r="64" spans="2:20" s="96" customFormat="1" ht="14.25">
      <c r="B64" s="112"/>
      <c r="C64" s="60"/>
      <c r="D64" s="60"/>
      <c r="E64" s="60"/>
      <c r="F64" s="60"/>
      <c r="G64" s="60"/>
      <c r="H64" s="113"/>
      <c r="I64" s="166"/>
      <c r="J64" s="168" t="s">
        <v>138</v>
      </c>
      <c r="K64" s="170"/>
      <c r="L64" s="62" t="s">
        <v>137</v>
      </c>
      <c r="M64" s="62" t="s">
        <v>45</v>
      </c>
      <c r="N64" s="62"/>
      <c r="O64" s="168"/>
      <c r="P64" s="169"/>
      <c r="Q64" s="198"/>
      <c r="R64" s="198">
        <v>979.35</v>
      </c>
      <c r="S64" s="198">
        <v>979.35</v>
      </c>
      <c r="T64" s="199"/>
    </row>
    <row r="65" spans="2:20" ht="57" customHeight="1">
      <c r="B65" s="110"/>
      <c r="C65" s="27"/>
      <c r="D65" s="27"/>
      <c r="E65" s="27"/>
      <c r="F65" s="27"/>
      <c r="G65" s="27"/>
      <c r="H65" s="111"/>
      <c r="I65" s="66"/>
      <c r="J65" s="160" t="s">
        <v>139</v>
      </c>
      <c r="K65" s="78" t="s">
        <v>140</v>
      </c>
      <c r="L65" s="28" t="s">
        <v>137</v>
      </c>
      <c r="M65" s="28" t="s">
        <v>45</v>
      </c>
      <c r="N65" s="28" t="s">
        <v>26</v>
      </c>
      <c r="O65" s="160" t="s">
        <v>141</v>
      </c>
      <c r="P65" s="165"/>
      <c r="Q65" s="196"/>
      <c r="R65" s="196">
        <v>979.35</v>
      </c>
      <c r="S65" s="196">
        <v>979.35</v>
      </c>
      <c r="T65" s="197"/>
    </row>
    <row r="66" spans="2:20" ht="21">
      <c r="B66" s="110"/>
      <c r="C66" s="27"/>
      <c r="D66" s="27"/>
      <c r="E66" s="27"/>
      <c r="F66" s="27"/>
      <c r="G66" s="27"/>
      <c r="H66" s="111"/>
      <c r="I66" s="66"/>
      <c r="J66" s="206" t="s">
        <v>142</v>
      </c>
      <c r="K66" s="116"/>
      <c r="L66" s="117">
        <v>232</v>
      </c>
      <c r="M66" s="117"/>
      <c r="N66" s="117"/>
      <c r="O66" s="116"/>
      <c r="P66" s="149">
        <v>4182.51</v>
      </c>
      <c r="Q66" s="172">
        <v>2000</v>
      </c>
      <c r="R66" s="172"/>
      <c r="S66" s="172">
        <f>P66+Q66</f>
        <v>6182.51</v>
      </c>
      <c r="T66" s="173"/>
    </row>
    <row r="67" spans="2:20" ht="21">
      <c r="B67" s="200"/>
      <c r="C67" s="201"/>
      <c r="D67" s="201"/>
      <c r="E67" s="201"/>
      <c r="F67" s="201"/>
      <c r="G67" s="201"/>
      <c r="H67" s="202"/>
      <c r="I67" s="207"/>
      <c r="J67" s="208" t="s">
        <v>143</v>
      </c>
      <c r="K67" s="209"/>
      <c r="L67" s="210">
        <v>232</v>
      </c>
      <c r="M67" s="211" t="s">
        <v>29</v>
      </c>
      <c r="N67" s="210"/>
      <c r="O67" s="209"/>
      <c r="P67" s="212">
        <v>4182.51</v>
      </c>
      <c r="Q67" s="218">
        <v>2000</v>
      </c>
      <c r="R67" s="218"/>
      <c r="S67" s="218">
        <f>P67+Q67</f>
        <v>6182.51</v>
      </c>
      <c r="T67" s="219"/>
    </row>
    <row r="68" spans="2:23" ht="21.75">
      <c r="B68" s="203"/>
      <c r="C68" s="204"/>
      <c r="D68" s="204"/>
      <c r="E68" s="204"/>
      <c r="F68" s="204"/>
      <c r="G68" s="204"/>
      <c r="H68" s="205"/>
      <c r="I68" s="213"/>
      <c r="J68" s="214" t="s">
        <v>144</v>
      </c>
      <c r="K68" s="204"/>
      <c r="L68" s="215" t="s">
        <v>145</v>
      </c>
      <c r="M68" s="215" t="s">
        <v>146</v>
      </c>
      <c r="N68" s="216"/>
      <c r="O68" s="204"/>
      <c r="P68" s="204"/>
      <c r="Q68" s="220">
        <v>2000</v>
      </c>
      <c r="R68" s="220"/>
      <c r="S68" s="204"/>
      <c r="T68" s="221"/>
      <c r="W68" s="96"/>
    </row>
    <row r="69" spans="12:19" ht="14.25">
      <c r="L69" s="217"/>
      <c r="M69" s="217"/>
      <c r="N69" s="217"/>
      <c r="O69" s="139"/>
      <c r="P69" s="139"/>
      <c r="Q69" s="222"/>
      <c r="R69" s="222"/>
      <c r="S69" s="139"/>
    </row>
  </sheetData>
  <sheetProtection/>
  <mergeCells count="19">
    <mergeCell ref="B1:T1"/>
    <mergeCell ref="B2:T2"/>
    <mergeCell ref="B3:I3"/>
    <mergeCell ref="J3:T3"/>
    <mergeCell ref="C4:E4"/>
    <mergeCell ref="L4:N4"/>
    <mergeCell ref="B4:B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</mergeCells>
  <printOptions/>
  <pageMargins left="0" right="0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5"/>
  <sheetViews>
    <sheetView zoomScale="120" zoomScaleNormal="120" zoomScaleSheetLayoutView="100" workbookViewId="0" topLeftCell="B7">
      <selection activeCell="O11" sqref="O11"/>
    </sheetView>
  </sheetViews>
  <sheetFormatPr defaultColWidth="9.00390625" defaultRowHeight="14.25"/>
  <cols>
    <col min="1" max="1" width="9.00390625" style="0" hidden="1" customWidth="1"/>
    <col min="2" max="2" width="13.625" style="0" customWidth="1"/>
    <col min="3" max="3" width="2.75390625" style="0" customWidth="1"/>
    <col min="4" max="5" width="2.875" style="0" customWidth="1"/>
    <col min="6" max="6" width="1.75390625" style="0" customWidth="1"/>
    <col min="7" max="7" width="9.75390625" style="0" customWidth="1"/>
    <col min="8" max="8" width="8.75390625" style="0" customWidth="1"/>
    <col min="9" max="9" width="9.625" style="0" customWidth="1"/>
    <col min="10" max="10" width="12.625" style="0" customWidth="1"/>
    <col min="11" max="11" width="14.50390625" style="0" customWidth="1"/>
    <col min="12" max="12" width="2.75390625" style="1" customWidth="1"/>
    <col min="13" max="13" width="2.50390625" style="1" customWidth="1"/>
    <col min="14" max="14" width="2.125" style="1" customWidth="1"/>
    <col min="15" max="15" width="10.125" style="2" customWidth="1"/>
    <col min="16" max="16" width="9.375" style="0" customWidth="1"/>
    <col min="17" max="17" width="9.625" style="3" customWidth="1"/>
    <col min="18" max="18" width="11.125" style="0" customWidth="1"/>
  </cols>
  <sheetData>
    <row r="1" spans="2:19" ht="20.25">
      <c r="B1" s="4" t="s">
        <v>147</v>
      </c>
      <c r="C1" s="5"/>
      <c r="D1" s="5"/>
      <c r="E1" s="5"/>
      <c r="F1" s="5"/>
      <c r="G1" s="5"/>
      <c r="H1" s="5"/>
      <c r="I1" s="5"/>
      <c r="J1" s="5"/>
      <c r="K1" s="5"/>
      <c r="L1" s="33"/>
      <c r="M1" s="33"/>
      <c r="N1" s="33"/>
      <c r="O1" s="34"/>
      <c r="P1" s="5"/>
      <c r="Q1" s="79"/>
      <c r="R1" s="5"/>
      <c r="S1" s="5"/>
    </row>
    <row r="2" spans="2:19" ht="14.25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35"/>
      <c r="M2" s="35"/>
      <c r="N2" s="35"/>
      <c r="O2" s="36"/>
      <c r="P2" s="7"/>
      <c r="Q2" s="80"/>
      <c r="R2" s="7"/>
      <c r="S2" s="7"/>
    </row>
    <row r="3" spans="2:19" ht="14.25">
      <c r="B3" s="8" t="s">
        <v>2</v>
      </c>
      <c r="C3" s="9"/>
      <c r="D3" s="9"/>
      <c r="E3" s="9"/>
      <c r="F3" s="9"/>
      <c r="G3" s="10"/>
      <c r="H3" s="10"/>
      <c r="I3" s="37"/>
      <c r="J3" s="38" t="s">
        <v>3</v>
      </c>
      <c r="K3" s="39"/>
      <c r="L3" s="40"/>
      <c r="M3" s="40"/>
      <c r="N3" s="40"/>
      <c r="O3" s="41"/>
      <c r="P3" s="42"/>
      <c r="Q3" s="81"/>
      <c r="R3" s="42"/>
      <c r="S3" s="82"/>
    </row>
    <row r="4" spans="2:20" ht="14.25">
      <c r="B4" s="11" t="s">
        <v>4</v>
      </c>
      <c r="C4" s="12" t="s">
        <v>5</v>
      </c>
      <c r="D4" s="13"/>
      <c r="E4" s="13"/>
      <c r="F4" s="13"/>
      <c r="G4" s="14" t="s">
        <v>6</v>
      </c>
      <c r="H4" s="15" t="s">
        <v>8</v>
      </c>
      <c r="I4" s="43" t="s">
        <v>9</v>
      </c>
      <c r="J4" s="11" t="s">
        <v>10</v>
      </c>
      <c r="K4" s="44" t="s">
        <v>11</v>
      </c>
      <c r="L4" s="12" t="s">
        <v>5</v>
      </c>
      <c r="M4" s="13"/>
      <c r="N4" s="13"/>
      <c r="O4" s="45" t="s">
        <v>12</v>
      </c>
      <c r="P4" s="46" t="s">
        <v>13</v>
      </c>
      <c r="Q4" s="14" t="s">
        <v>7</v>
      </c>
      <c r="R4" s="46" t="s">
        <v>9</v>
      </c>
      <c r="S4" s="83" t="s">
        <v>14</v>
      </c>
      <c r="T4" s="84"/>
    </row>
    <row r="5" spans="2:20" ht="15">
      <c r="B5" s="16"/>
      <c r="C5" s="17" t="s">
        <v>15</v>
      </c>
      <c r="D5" s="18" t="s">
        <v>16</v>
      </c>
      <c r="E5" s="18" t="s">
        <v>17</v>
      </c>
      <c r="F5" s="18" t="s">
        <v>148</v>
      </c>
      <c r="G5" s="19"/>
      <c r="H5" s="20"/>
      <c r="I5" s="47"/>
      <c r="J5" s="48"/>
      <c r="K5" s="49"/>
      <c r="L5" s="50" t="s">
        <v>15</v>
      </c>
      <c r="M5" s="51" t="s">
        <v>16</v>
      </c>
      <c r="N5" s="51" t="s">
        <v>17</v>
      </c>
      <c r="O5" s="52"/>
      <c r="P5" s="53"/>
      <c r="Q5" s="19"/>
      <c r="R5" s="85"/>
      <c r="S5" s="86"/>
      <c r="T5" s="84"/>
    </row>
    <row r="6" spans="2:19" ht="42">
      <c r="B6" s="21" t="s">
        <v>18</v>
      </c>
      <c r="C6" s="22"/>
      <c r="D6" s="23"/>
      <c r="E6" s="23"/>
      <c r="F6" s="23"/>
      <c r="G6" s="24">
        <v>20900</v>
      </c>
      <c r="H6" s="25">
        <f>H7+H8</f>
        <v>46700</v>
      </c>
      <c r="I6" s="54">
        <f>G6+H6</f>
        <v>67600</v>
      </c>
      <c r="J6" s="55" t="s">
        <v>19</v>
      </c>
      <c r="K6" s="56"/>
      <c r="L6" s="57"/>
      <c r="M6" s="57"/>
      <c r="N6" s="57"/>
      <c r="O6" s="58"/>
      <c r="P6" s="59">
        <v>20900</v>
      </c>
      <c r="Q6" s="59">
        <f>Q9+Q7+Q12</f>
        <v>46700</v>
      </c>
      <c r="R6" s="59">
        <f>P6+Q6</f>
        <v>67600</v>
      </c>
      <c r="S6" s="87" t="s">
        <v>149</v>
      </c>
    </row>
    <row r="7" spans="2:22" ht="36" customHeight="1">
      <c r="B7" s="26" t="s">
        <v>150</v>
      </c>
      <c r="C7" s="27">
        <v>110</v>
      </c>
      <c r="D7" s="27">
        <v>11</v>
      </c>
      <c r="E7" s="28" t="s">
        <v>88</v>
      </c>
      <c r="F7" s="28" t="s">
        <v>151</v>
      </c>
      <c r="G7" s="28"/>
      <c r="H7" s="29">
        <v>45000</v>
      </c>
      <c r="I7" s="29">
        <f>G7+H7</f>
        <v>45000</v>
      </c>
      <c r="J7" s="60" t="s">
        <v>152</v>
      </c>
      <c r="K7" s="60"/>
      <c r="L7" s="61" t="s">
        <v>79</v>
      </c>
      <c r="M7" s="62"/>
      <c r="N7" s="61"/>
      <c r="O7" s="63"/>
      <c r="P7" s="64">
        <f>P8</f>
        <v>20900</v>
      </c>
      <c r="Q7" s="88"/>
      <c r="R7" s="64"/>
      <c r="S7" s="89"/>
      <c r="V7" s="2"/>
    </row>
    <row r="8" spans="2:19" ht="36" customHeight="1">
      <c r="B8" s="26" t="s">
        <v>153</v>
      </c>
      <c r="C8" s="27">
        <v>110</v>
      </c>
      <c r="D8" s="27">
        <v>11</v>
      </c>
      <c r="E8" s="28" t="s">
        <v>88</v>
      </c>
      <c r="F8" s="28" t="s">
        <v>53</v>
      </c>
      <c r="G8" s="28"/>
      <c r="H8" s="29">
        <v>1700</v>
      </c>
      <c r="I8" s="29">
        <f>G8+H8</f>
        <v>1700</v>
      </c>
      <c r="J8" s="63" t="s">
        <v>154</v>
      </c>
      <c r="K8" s="63"/>
      <c r="L8" s="61" t="s">
        <v>79</v>
      </c>
      <c r="M8" s="62" t="s">
        <v>155</v>
      </c>
      <c r="N8" s="61"/>
      <c r="O8" s="65"/>
      <c r="P8" s="64">
        <v>20900</v>
      </c>
      <c r="Q8" s="88"/>
      <c r="R8" s="64"/>
      <c r="S8" s="89"/>
    </row>
    <row r="9" spans="2:19" ht="27" customHeight="1">
      <c r="B9" s="30"/>
      <c r="C9" s="27"/>
      <c r="D9" s="27"/>
      <c r="E9" s="27"/>
      <c r="F9" s="28"/>
      <c r="G9" s="28"/>
      <c r="H9" s="31"/>
      <c r="I9" s="66"/>
      <c r="J9" s="60" t="s">
        <v>156</v>
      </c>
      <c r="K9" s="60"/>
      <c r="L9" s="61" t="s">
        <v>134</v>
      </c>
      <c r="M9" s="61"/>
      <c r="N9" s="61"/>
      <c r="O9" s="63"/>
      <c r="P9" s="67"/>
      <c r="Q9" s="90">
        <f>Q10</f>
        <v>31000</v>
      </c>
      <c r="R9" s="90">
        <f>R10</f>
        <v>31000</v>
      </c>
      <c r="S9" s="89"/>
    </row>
    <row r="10" spans="2:19" ht="34.5" customHeight="1">
      <c r="B10" s="30"/>
      <c r="C10" s="28"/>
      <c r="D10" s="28"/>
      <c r="E10" s="28"/>
      <c r="F10" s="28"/>
      <c r="G10" s="28"/>
      <c r="H10" s="31"/>
      <c r="I10" s="68"/>
      <c r="J10" s="63" t="s">
        <v>157</v>
      </c>
      <c r="K10" s="63" t="s">
        <v>158</v>
      </c>
      <c r="L10" s="61" t="s">
        <v>134</v>
      </c>
      <c r="M10" s="61" t="s">
        <v>159</v>
      </c>
      <c r="N10" s="61"/>
      <c r="O10" s="63"/>
      <c r="P10" s="69"/>
      <c r="Q10" s="91">
        <f>Q11</f>
        <v>31000</v>
      </c>
      <c r="R10" s="91">
        <f>R11</f>
        <v>31000</v>
      </c>
      <c r="S10" s="89"/>
    </row>
    <row r="11" spans="2:19" ht="78" customHeight="1">
      <c r="B11" s="30"/>
      <c r="C11" s="28"/>
      <c r="D11" s="28"/>
      <c r="E11" s="28"/>
      <c r="F11" s="28"/>
      <c r="G11" s="28"/>
      <c r="H11" s="31"/>
      <c r="I11" s="68"/>
      <c r="J11" s="70" t="s">
        <v>160</v>
      </c>
      <c r="K11" s="70"/>
      <c r="L11" s="71" t="s">
        <v>134</v>
      </c>
      <c r="M11" s="71" t="s">
        <v>159</v>
      </c>
      <c r="N11" s="71" t="s">
        <v>88</v>
      </c>
      <c r="O11" s="70" t="s">
        <v>161</v>
      </c>
      <c r="P11" s="72"/>
      <c r="Q11" s="92">
        <v>31000</v>
      </c>
      <c r="R11" s="92">
        <v>31000</v>
      </c>
      <c r="S11" s="93"/>
    </row>
    <row r="12" spans="2:19" ht="18.75" customHeight="1">
      <c r="B12" s="32"/>
      <c r="C12" s="32"/>
      <c r="D12" s="32"/>
      <c r="E12" s="32"/>
      <c r="F12" s="32"/>
      <c r="G12" s="32"/>
      <c r="H12" s="32"/>
      <c r="I12" s="32"/>
      <c r="J12" s="63" t="s">
        <v>162</v>
      </c>
      <c r="K12" s="73"/>
      <c r="L12" s="74" t="s">
        <v>137</v>
      </c>
      <c r="M12" s="74"/>
      <c r="N12" s="74"/>
      <c r="O12" s="75"/>
      <c r="P12" s="76"/>
      <c r="Q12" s="94">
        <f>Q13</f>
        <v>15700</v>
      </c>
      <c r="R12" s="94">
        <f>R13</f>
        <v>15700</v>
      </c>
      <c r="S12" s="73"/>
    </row>
    <row r="13" spans="2:19" ht="18.75" customHeight="1">
      <c r="B13" s="32"/>
      <c r="C13" s="32"/>
      <c r="D13" s="32"/>
      <c r="E13" s="32"/>
      <c r="F13" s="32"/>
      <c r="G13" s="32"/>
      <c r="H13" s="32"/>
      <c r="I13" s="32"/>
      <c r="J13" s="63" t="s">
        <v>138</v>
      </c>
      <c r="K13" s="73"/>
      <c r="L13" s="74" t="s">
        <v>137</v>
      </c>
      <c r="M13" s="74" t="s">
        <v>45</v>
      </c>
      <c r="N13" s="74"/>
      <c r="O13" s="75"/>
      <c r="P13" s="76"/>
      <c r="Q13" s="94">
        <f>Q14+Q15</f>
        <v>15700</v>
      </c>
      <c r="R13" s="94">
        <f>R14+R15</f>
        <v>15700</v>
      </c>
      <c r="S13" s="73"/>
    </row>
    <row r="14" spans="2:19" ht="30" customHeight="1">
      <c r="B14" s="32"/>
      <c r="C14" s="32"/>
      <c r="D14" s="32"/>
      <c r="E14" s="32"/>
      <c r="F14" s="32"/>
      <c r="G14" s="32"/>
      <c r="H14" s="32"/>
      <c r="I14" s="32"/>
      <c r="J14" s="70" t="s">
        <v>163</v>
      </c>
      <c r="K14" s="70" t="s">
        <v>164</v>
      </c>
      <c r="L14" s="77" t="s">
        <v>137</v>
      </c>
      <c r="M14" s="77" t="s">
        <v>45</v>
      </c>
      <c r="N14" s="77" t="s">
        <v>53</v>
      </c>
      <c r="O14" s="78" t="s">
        <v>165</v>
      </c>
      <c r="P14" s="27"/>
      <c r="Q14" s="95">
        <v>1700</v>
      </c>
      <c r="R14" s="95">
        <v>1700</v>
      </c>
      <c r="S14" s="32"/>
    </row>
    <row r="15" spans="2:19" ht="33.75" customHeight="1">
      <c r="B15" s="32"/>
      <c r="C15" s="32"/>
      <c r="D15" s="32"/>
      <c r="E15" s="32"/>
      <c r="F15" s="32"/>
      <c r="G15" s="32"/>
      <c r="H15" s="32"/>
      <c r="I15" s="32"/>
      <c r="J15" s="70" t="s">
        <v>166</v>
      </c>
      <c r="K15" s="70" t="s">
        <v>167</v>
      </c>
      <c r="L15" s="77" t="s">
        <v>137</v>
      </c>
      <c r="M15" s="77" t="s">
        <v>45</v>
      </c>
      <c r="N15" s="77" t="s">
        <v>151</v>
      </c>
      <c r="O15" s="78" t="s">
        <v>168</v>
      </c>
      <c r="P15" s="32"/>
      <c r="Q15" s="95">
        <v>14000</v>
      </c>
      <c r="R15" s="95">
        <v>14000</v>
      </c>
      <c r="S15" s="32"/>
    </row>
  </sheetData>
  <sheetProtection/>
  <mergeCells count="17">
    <mergeCell ref="B1:S1"/>
    <mergeCell ref="B2:S2"/>
    <mergeCell ref="B3:I3"/>
    <mergeCell ref="J3:S3"/>
    <mergeCell ref="C4:F4"/>
    <mergeCell ref="L4:N4"/>
    <mergeCell ref="B4:B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</mergeCells>
  <printOptions/>
  <pageMargins left="0" right="0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2020-05-17T01:51:49Z</dcterms:created>
  <dcterms:modified xsi:type="dcterms:W3CDTF">2021-08-11T04:12:48Z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