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60" windowHeight="1153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<sst xmlns="http://schemas.openxmlformats.org/spreadsheetml/2006/main" count="143">
  <si>
    <t>附件1：</t>
  </si>
  <si>
    <t>西藏自治区林芝市2022年脱贫县财政涉农资金统筹整合情况表</t>
  </si>
  <si>
    <t>序号</t>
  </si>
  <si>
    <t xml:space="preserve"> 项目名称</t>
  </si>
  <si>
    <t>中央下达文号</t>
  </si>
  <si>
    <t>金额</t>
  </si>
  <si>
    <t>自治区下达文号</t>
  </si>
  <si>
    <t>实际下达金额</t>
  </si>
  <si>
    <t>其中</t>
  </si>
  <si>
    <t>小计</t>
  </si>
  <si>
    <t>林芝市</t>
  </si>
  <si>
    <t>指标文号</t>
  </si>
  <si>
    <t>其中：</t>
  </si>
  <si>
    <t>实际统筹整合规模</t>
  </si>
  <si>
    <t>巴宜区</t>
  </si>
  <si>
    <t>米林县</t>
  </si>
  <si>
    <t>朗县</t>
  </si>
  <si>
    <t>工布江达</t>
  </si>
  <si>
    <t>波密县</t>
  </si>
  <si>
    <t>察隅县</t>
  </si>
  <si>
    <t>墨脱县</t>
  </si>
  <si>
    <t>市本级</t>
  </si>
  <si>
    <t>资金合计</t>
  </si>
  <si>
    <t>纳入统筹整合总规模</t>
  </si>
  <si>
    <t>一、中央资金小计</t>
  </si>
  <si>
    <t xml:space="preserve">     其中：实际统筹整合总规模</t>
  </si>
  <si>
    <t>衔接推进乡村振兴补助资金</t>
  </si>
  <si>
    <t>藏财农指﹝2021﹞56号</t>
  </si>
  <si>
    <t>林财农指﹝2021﹞77号、81号</t>
  </si>
  <si>
    <t>A、巩固拓展脱贫攻坚成果和乡村振兴</t>
  </si>
  <si>
    <t>林财农指﹝2021﹞77号</t>
  </si>
  <si>
    <t>A1、巩固拓展脱贫攻坚和乡村振兴任务</t>
  </si>
  <si>
    <t>藏财农指﹝2022﹞14号</t>
  </si>
  <si>
    <t>林财农指﹝2022﹞28号</t>
  </si>
  <si>
    <t>B、少数民族发展资金</t>
  </si>
  <si>
    <t xml:space="preserve"> B1、少数民族发展资金</t>
  </si>
  <si>
    <t>C、以工代赈资金</t>
  </si>
  <si>
    <t xml:space="preserve"> C1、以工代赈资金</t>
  </si>
  <si>
    <t>D、欠发达国有农场巩固提升</t>
  </si>
  <si>
    <t>藏财农指﹝2021﹞48号</t>
  </si>
  <si>
    <t>林财农指﹝2021﹞81号</t>
  </si>
  <si>
    <t xml:space="preserve"> D1、欠发达国有农场巩固提升</t>
  </si>
  <si>
    <t>E、欠发达国有林场巩固提升</t>
  </si>
  <si>
    <t>水利发展资金总规模</t>
  </si>
  <si>
    <t xml:space="preserve"> 藏财农指﹝2021﹞54号  </t>
  </si>
  <si>
    <t>林财农指﹝2021﹞78号</t>
  </si>
  <si>
    <t>其中：实际纳入统筹整合部分</t>
  </si>
  <si>
    <t>农业生产发展资金</t>
  </si>
  <si>
    <t>总规模(A,包含该项资金的全部支出方向)</t>
  </si>
  <si>
    <t>藏财农指〔2021〕46号
藏财农指〔2021〕47号</t>
  </si>
  <si>
    <t>其中（B）:</t>
  </si>
  <si>
    <t>★耕地地力保护补贴(B1)</t>
  </si>
  <si>
    <t>藏财农指〔2021〕47号</t>
  </si>
  <si>
    <t>林财农指﹝2021﹞74号</t>
  </si>
  <si>
    <t>★农机购置补贴(B2)</t>
  </si>
  <si>
    <t>藏财农指〔2021〕46号</t>
  </si>
  <si>
    <t>林财农指﹝2021﹞79号</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</si>
  <si>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</si>
  <si>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</si>
  <si>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</si>
  <si>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</si>
  <si>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</si>
  <si>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</si>
  <si>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</si>
  <si>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</si>
  <si>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</si>
  <si>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藏财资环指〔2021〕54号</t>
  </si>
  <si>
    <t>林财农指〔2021〕82号</t>
  </si>
  <si>
    <t>藏财资环指〔2022〕5号</t>
  </si>
  <si>
    <t>其中（B）：森林资源管护及相关试点资金</t>
  </si>
  <si>
    <t>林财农指〔2022〕16号</t>
  </si>
  <si>
    <t>农田建设补助资金总规模</t>
  </si>
  <si>
    <t>藏财农指〔2021〕43号</t>
  </si>
  <si>
    <t>农村综合改革转移支付总规模</t>
  </si>
  <si>
    <t>藏财农指〔2021〕57号</t>
  </si>
  <si>
    <t>林财农指〔2022〕3号</t>
  </si>
  <si>
    <t>纳入整合资金总规模</t>
  </si>
  <si>
    <t>林业生态保护恢复资金总规模（草原生态修复治理补助资金部分）</t>
  </si>
  <si>
    <t>其中：草原生态修复治理补助资金部分</t>
  </si>
  <si>
    <t>农村环境整治资金总规模</t>
  </si>
  <si>
    <t>车辆购置税收入补助地方用于一般公路建设项目资金总规模（支持农村公路部分）</t>
  </si>
  <si>
    <t>农村危房改造补助资金总规模（农村危房改造部分）</t>
  </si>
  <si>
    <t>藏财社指〔2021〕161号</t>
  </si>
  <si>
    <t>林财社指〔2021〕73号</t>
  </si>
  <si>
    <t>中央专项彩票公益金支持扶贫资金</t>
  </si>
  <si>
    <t>产粮大县奖励资金总规模</t>
  </si>
  <si>
    <t>生猪（牛羊）调出大县奖励资金</t>
  </si>
  <si>
    <t>藏财经指〔2021〕83号</t>
  </si>
  <si>
    <t>林财经指〔2021〕74号</t>
  </si>
  <si>
    <t>农业资源及生态保护补助资金总规模（对农民的直接补贴除外）</t>
  </si>
  <si>
    <t>藏财农指〔2021〕59号</t>
  </si>
  <si>
    <t>服务业发展专项资金（支持新农村现代流通服务网络工程部分）</t>
  </si>
  <si>
    <t>旅游发展基金总规模</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</si>
  <si>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</si>
  <si>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预算内投资小计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</si>
  <si>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</si>
  <si>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</si>
  <si>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</si>
  <si>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</si>
  <si>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</si>
  <si>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</si>
  <si>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</si>
  <si>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</si>
  <si>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</si>
  <si>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</si>
  <si>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</si>
  <si>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</si>
  <si>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</si>
  <si>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</si>
  <si>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</si>
  <si>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</si>
  <si>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</si>
  <si>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</si>
  <si>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</si>
  <si>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二、自治区资金小计</t>
  </si>
  <si>
    <t>其中：纳入统筹整合总规模</t>
  </si>
  <si>
    <t xml:space="preserve">      实际统筹整合总规模</t>
  </si>
  <si>
    <t>藏财农指〔2021〕63号</t>
  </si>
  <si>
    <t>林财农指﹝2022﹞2号</t>
  </si>
  <si>
    <t>藏财农指〔2021〕61号</t>
  </si>
  <si>
    <t>林财农指〔2022〕6号</t>
  </si>
  <si>
    <t>农业生产发展金总规模（含农牧民技能培训）</t>
  </si>
  <si>
    <t>林财农指〔2022〕7号</t>
  </si>
  <si>
    <t>林业改革发展资金总规模（含防沙治沙、重点区域造林）</t>
  </si>
  <si>
    <t>自治区彩票公益金支持扶贫开发（纳入统筹整合部分）</t>
  </si>
  <si>
    <t>藏财综指〔2021〕37号</t>
  </si>
  <si>
    <t>林财综（基）指〔2021〕11号</t>
  </si>
  <si>
    <t>农业资源及生态环境保护补助资金总规模</t>
  </si>
  <si>
    <t>旅游发展资金（纳入统筹整合部分）</t>
  </si>
  <si>
    <t>藏财科教指〔2021〕102号</t>
  </si>
  <si>
    <t>林财科教指〔2021〕77号</t>
  </si>
  <si>
    <t>自治区强基惠民经费（纳入统筹整合部分）</t>
  </si>
  <si>
    <t>藏财预指〔2021〕40号</t>
  </si>
  <si>
    <t>林财预指〔2022〕7号</t>
  </si>
  <si>
    <t>应用技术研究与开发专项资金（原农科三费）（纳入统筹整合部分）</t>
  </si>
  <si>
    <t>三、市级资金小计</t>
  </si>
  <si>
    <t xml:space="preserve"> 林财农指﹝2022﹞1号</t>
  </si>
  <si>
    <r>
      <rPr>
        <sz val="10"/>
        <color indexed="8"/>
        <rFont val="仿宋"/>
        <charset val="134"/>
      </rPr>
      <t>含鲁朗管委会3</t>
    </r>
    <r>
      <rPr>
        <sz val="10"/>
        <color indexed="8"/>
        <rFont val="仿宋"/>
        <charset val="134"/>
      </rPr>
      <t>0万元</t>
    </r>
  </si>
  <si>
    <t>产业发展资金</t>
  </si>
  <si>
    <t xml:space="preserve"> 林财资指﹝2022﹞1号</t>
  </si>
  <si>
    <t>四、县（区）资金小计</t>
  </si>
  <si>
    <t>专项资金名称及总规模</t>
  </si>
  <si>
    <t>各县（区）财政局﹝2022﹞预指1号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</si>
</sst>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34">
    <font>
      <sz val="11"/>
      <color theme="1"/>
      <name val="宋体"/>
      <charset val="134"/>
      <scheme val="minor"/>
    </font>
    <font>
      <sz val="11"/>
      <color theme="1"/>
      <name val="宋体"/>
      <charset val="134"/>
      <scheme val="minor"/>
    </font>
    <font>
      <sz val="10"/>
      <color theme="1"/>
      <name val="仿宋"/>
      <charset val="134"/>
    </font>
    <font>
      <b/>
      <sz val="18"/>
      <name val="仿宋"/>
      <charset val="134"/>
    </font>
    <font>
      <b/>
      <sz val="10"/>
      <name val="仿宋"/>
      <charset val="134"/>
    </font>
    <font>
      <sz val="10"/>
      <name val="仿宋"/>
      <charset val="134"/>
    </font>
    <font>
      <sz val="10"/>
      <color indexed="8"/>
      <name val="仿宋"/>
      <charset val="134"/>
    </font>
    <font>
      <sz val="10"/>
      <color rgb="FFFF0000"/>
      <name val="仿宋"/>
      <charset val="134"/>
    </font>
    <font>
      <b/>
      <sz val="10"/>
      <color indexed="8"/>
      <name val="仿宋"/>
      <charset val="134"/>
    </font>
    <font>
      <b/>
      <sz val="10"/>
      <color rgb="FFFF0000"/>
      <name val="仿宋"/>
      <charset val="134"/>
    </font>
    <font>
      <b/>
      <sz val="10"/>
      <color theme="1"/>
      <name val="仿宋"/>
      <charset val="134"/>
    </font>
    <font>
      <sz val="11"/>
      <color theme="0"/>
      <name val="宋体"/>
      <charset val="0"/>
      <scheme val="minor"/>
    </font>
    <font>
      <b/>
      <sz val="11"/>
      <color rgb="FF3F3F3F"/>
      <name val="宋体"/>
      <charset val="0"/>
      <scheme val="minor"/>
    </font>
    <font>
      <sz val="11"/>
      <color rgb="FFFF0000"/>
      <name val="宋体"/>
      <charset val="0"/>
      <scheme val="minor"/>
    </font>
    <font>
      <sz val="12"/>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sz val="9"/>
      <name val="宋体"/>
      <charset val="134"/>
    </font>
    <font>
      <b/>
      <sz val="18"/>
      <color theme="3"/>
      <name val="宋体"/>
      <charset val="134"/>
      <scheme val="minor"/>
    </font>
    <font>
      <sz val="11"/>
      <color rgb="FF9C6500"/>
      <name val="宋体"/>
      <charset val="0"/>
      <scheme val="minor"/>
    </font>
    <font>
      <sz val="11"/>
      <color rgb="FF3F3F76"/>
      <name val="宋体"/>
      <charset val="0"/>
      <scheme val="minor"/>
    </font>
    <font>
      <sz val="11"/>
      <color theme="1"/>
      <name val="Tahoma"/>
      <charset val="134"/>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alignment vertical="center"/>
    </xf>
    <xf numFmtId="42" fontId="1" fillId="0" borderId="0" applyFont="0" applyFill="0" applyBorder="0" applyAlignment="0" applyProtection="0">
      <alignment vertical="center"/>
    </xf>
    <xf numFmtId="0" fontId="15" fillId="20" borderId="0" applyNumberFormat="0" applyBorder="0" applyAlignment="0" applyProtection="0">
      <alignment vertical="center"/>
    </xf>
    <xf numFmtId="0" fontId="28" fillId="26" borderId="2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5" fillId="14" borderId="0" applyNumberFormat="0" applyBorder="0" applyAlignment="0" applyProtection="0">
      <alignment vertical="center"/>
    </xf>
    <xf numFmtId="0" fontId="18" fillId="10" borderId="0" applyNumberFormat="0" applyBorder="0" applyAlignment="0" applyProtection="0">
      <alignment vertical="center"/>
    </xf>
    <xf numFmtId="43" fontId="1" fillId="0" borderId="0" applyFont="0" applyFill="0" applyBorder="0" applyAlignment="0" applyProtection="0">
      <alignment vertical="center"/>
    </xf>
    <xf numFmtId="0" fontId="11" fillId="17" borderId="0" applyNumberFormat="0" applyBorder="0" applyAlignment="0" applyProtection="0">
      <alignment vertical="center"/>
    </xf>
    <xf numFmtId="0" fontId="33"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0" borderId="0" applyProtection="0">
      <alignment vertical="center"/>
    </xf>
    <xf numFmtId="0" fontId="1" fillId="25" borderId="21" applyNumberFormat="0" applyFont="0" applyAlignment="0" applyProtection="0">
      <alignment vertical="center"/>
    </xf>
    <xf numFmtId="0" fontId="11" fillId="2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9" applyNumberFormat="0" applyFill="0" applyAlignment="0" applyProtection="0">
      <alignment vertical="center"/>
    </xf>
    <xf numFmtId="0" fontId="31" fillId="0" borderId="19" applyNumberFormat="0" applyFill="0" applyAlignment="0" applyProtection="0">
      <alignment vertical="center"/>
    </xf>
    <xf numFmtId="0" fontId="11" fillId="16" borderId="0" applyNumberFormat="0" applyBorder="0" applyAlignment="0" applyProtection="0">
      <alignment vertical="center"/>
    </xf>
    <xf numFmtId="0" fontId="16" fillId="0" borderId="23" applyNumberFormat="0" applyFill="0" applyAlignment="0" applyProtection="0">
      <alignment vertical="center"/>
    </xf>
    <xf numFmtId="0" fontId="25" fillId="0" borderId="0">
      <alignment vertical="center"/>
    </xf>
    <xf numFmtId="0" fontId="11" fillId="23" borderId="0" applyNumberFormat="0" applyBorder="0" applyAlignment="0" applyProtection="0">
      <alignment vertical="center"/>
    </xf>
    <xf numFmtId="0" fontId="12" fillId="6" borderId="16" applyNumberFormat="0" applyAlignment="0" applyProtection="0">
      <alignment vertical="center"/>
    </xf>
    <xf numFmtId="0" fontId="24" fillId="6" borderId="20" applyNumberFormat="0" applyAlignment="0" applyProtection="0">
      <alignment vertical="center"/>
    </xf>
    <xf numFmtId="0" fontId="20" fillId="13" borderId="17" applyNumberFormat="0" applyAlignment="0" applyProtection="0">
      <alignment vertical="center"/>
    </xf>
    <xf numFmtId="0" fontId="15" fillId="33" borderId="0" applyNumberFormat="0" applyBorder="0" applyAlignment="0" applyProtection="0">
      <alignment vertical="center"/>
    </xf>
    <xf numFmtId="0" fontId="11" fillId="29" borderId="0" applyNumberFormat="0" applyBorder="0" applyAlignment="0" applyProtection="0">
      <alignment vertical="center"/>
    </xf>
    <xf numFmtId="0" fontId="22" fillId="0" borderId="18" applyNumberFormat="0" applyFill="0" applyAlignment="0" applyProtection="0">
      <alignment vertical="center"/>
    </xf>
    <xf numFmtId="0" fontId="30" fillId="0" borderId="22" applyNumberFormat="0" applyFill="0" applyAlignment="0" applyProtection="0">
      <alignment vertical="center"/>
    </xf>
    <xf numFmtId="0" fontId="32" fillId="32" borderId="0" applyNumberFormat="0" applyBorder="0" applyAlignment="0" applyProtection="0">
      <alignment vertical="center"/>
    </xf>
    <xf numFmtId="0" fontId="27" fillId="22" borderId="0" applyNumberFormat="0" applyBorder="0" applyAlignment="0" applyProtection="0">
      <alignment vertical="center"/>
    </xf>
    <xf numFmtId="0" fontId="15" fillId="19" borderId="0" applyNumberFormat="0" applyBorder="0" applyAlignment="0" applyProtection="0">
      <alignment vertical="center"/>
    </xf>
    <xf numFmtId="0" fontId="11"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1" fillId="4" borderId="0" applyNumberFormat="0" applyBorder="0" applyAlignment="0" applyProtection="0">
      <alignment vertical="center"/>
    </xf>
    <xf numFmtId="0" fontId="11" fillId="28"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1" fillId="3" borderId="0" applyNumberFormat="0" applyBorder="0" applyAlignment="0" applyProtection="0">
      <alignment vertical="center"/>
    </xf>
    <xf numFmtId="0" fontId="19" fillId="0" borderId="0">
      <alignment vertical="center"/>
    </xf>
    <xf numFmtId="0" fontId="15" fillId="11"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29" fillId="0" borderId="0"/>
    <xf numFmtId="0" fontId="15" fillId="7" borderId="0" applyNumberFormat="0" applyBorder="0" applyAlignment="0" applyProtection="0">
      <alignment vertical="center"/>
    </xf>
    <xf numFmtId="0" fontId="11" fillId="21" borderId="0" applyNumberFormat="0" applyBorder="0" applyAlignment="0" applyProtection="0">
      <alignment vertical="center"/>
    </xf>
    <xf numFmtId="0" fontId="14" fillId="0" borderId="0">
      <alignment vertical="center"/>
    </xf>
  </cellStyleXfs>
  <cellXfs count="145">
    <xf numFmtId="0" fontId="0" fillId="0" borderId="0" xfId="0">
      <alignment vertical="center"/>
    </xf>
    <xf numFmtId="0" fontId="1" fillId="2" borderId="0" xfId="0" applyFont="1" applyFill="1" applyAlignment="1"/>
    <xf numFmtId="0" fontId="2" fillId="2" borderId="0" xfId="0" applyFont="1" applyFill="1" applyAlignment="1"/>
    <xf numFmtId="0" fontId="3" fillId="2" borderId="0" xfId="53" applyFont="1" applyFill="1" applyBorder="1" applyAlignment="1">
      <alignment horizontal="center" vertical="center" wrapText="1"/>
    </xf>
    <xf numFmtId="0" fontId="4" fillId="2" borderId="1" xfId="53" applyFont="1" applyFill="1" applyBorder="1" applyAlignment="1">
      <alignment horizontal="center" vertical="center"/>
    </xf>
    <xf numFmtId="0" fontId="4" fillId="2" borderId="1" xfId="53" applyFont="1" applyFill="1" applyBorder="1" applyAlignment="1">
      <alignment horizontal="center" vertical="center" wrapText="1"/>
    </xf>
    <xf numFmtId="43" fontId="4" fillId="2" borderId="1" xfId="8" applyFont="1" applyFill="1" applyBorder="1" applyAlignment="1">
      <alignment horizontal="center" vertical="center" wrapText="1"/>
    </xf>
    <xf numFmtId="0" fontId="4" fillId="2" borderId="1" xfId="53" applyFont="1" applyFill="1" applyBorder="1" applyAlignment="1">
      <alignment horizontal="left" vertical="center"/>
    </xf>
    <xf numFmtId="43" fontId="4" fillId="2" borderId="1" xfId="8" applyFont="1" applyFill="1" applyBorder="1" applyAlignment="1">
      <alignment horizontal="right" vertical="center" wrapText="1"/>
    </xf>
    <xf numFmtId="0" fontId="4" fillId="2" borderId="1" xfId="53" applyFont="1" applyFill="1" applyBorder="1" applyAlignment="1">
      <alignment horizontal="left" vertical="center" wrapText="1"/>
    </xf>
    <xf numFmtId="43" fontId="4" fillId="2" borderId="1" xfId="53" applyNumberFormat="1" applyFont="1" applyFill="1" applyBorder="1" applyAlignment="1">
      <alignment horizontal="left" vertical="center" wrapText="1"/>
    </xf>
    <xf numFmtId="0" fontId="5" fillId="2" borderId="1" xfId="53" applyFont="1" applyFill="1" applyBorder="1" applyAlignment="1">
      <alignment horizontal="center" vertical="center"/>
    </xf>
    <xf numFmtId="0" fontId="5" fillId="2" borderId="1" xfId="53" applyFont="1" applyFill="1" applyBorder="1" applyAlignment="1">
      <alignment horizontal="left" vertical="center" wrapText="1"/>
    </xf>
    <xf numFmtId="0" fontId="5" fillId="2" borderId="1" xfId="53" applyFont="1" applyFill="1" applyBorder="1" applyAlignment="1">
      <alignment vertical="center" wrapText="1"/>
    </xf>
    <xf numFmtId="43" fontId="5" fillId="2" borderId="1" xfId="8" applyFont="1" applyFill="1" applyBorder="1" applyAlignment="1">
      <alignment horizontal="right" vertical="center" wrapText="1"/>
    </xf>
    <xf numFmtId="0" fontId="6" fillId="2" borderId="1" xfId="53" applyNumberFormat="1" applyFont="1" applyFill="1" applyBorder="1" applyAlignment="1">
      <alignment horizontal="left" vertical="center" wrapText="1"/>
    </xf>
    <xf numFmtId="0" fontId="6" fillId="2" borderId="2" xfId="53" applyNumberFormat="1" applyFont="1" applyFill="1" applyBorder="1" applyAlignment="1">
      <alignment horizontal="center" vertical="center" wrapText="1"/>
    </xf>
    <xf numFmtId="0" fontId="6" fillId="2" borderId="3" xfId="53" applyNumberFormat="1" applyFont="1" applyFill="1" applyBorder="1" applyAlignment="1">
      <alignment horizontal="center" vertical="center" wrapText="1"/>
    </xf>
    <xf numFmtId="0" fontId="6" fillId="2" borderId="4" xfId="53" applyNumberFormat="1" applyFont="1" applyFill="1" applyBorder="1" applyAlignment="1">
      <alignment horizontal="center" vertical="center" wrapText="1"/>
    </xf>
    <xf numFmtId="0" fontId="6" fillId="2" borderId="2" xfId="53" applyNumberFormat="1" applyFont="1" applyFill="1" applyBorder="1" applyAlignment="1">
      <alignment horizontal="left" vertical="center" wrapText="1"/>
    </xf>
    <xf numFmtId="0" fontId="6" fillId="2" borderId="3" xfId="53" applyNumberFormat="1" applyFont="1" applyFill="1" applyBorder="1" applyAlignment="1">
      <alignment horizontal="left" vertical="center" wrapText="1"/>
    </xf>
    <xf numFmtId="0" fontId="6" fillId="2" borderId="4" xfId="53" applyNumberFormat="1" applyFont="1" applyFill="1" applyBorder="1" applyAlignment="1">
      <alignment horizontal="left" vertical="center" wrapText="1"/>
    </xf>
    <xf numFmtId="0" fontId="4" fillId="2" borderId="5" xfId="46" applyNumberFormat="1" applyFont="1" applyFill="1" applyBorder="1" applyAlignment="1" applyProtection="1">
      <alignment horizontal="center" vertical="center" wrapText="1"/>
    </xf>
    <xf numFmtId="0" fontId="5" fillId="2" borderId="1" xfId="46" applyNumberFormat="1" applyFont="1" applyFill="1" applyBorder="1" applyAlignment="1" applyProtection="1">
      <alignment horizontal="left" vertical="center" wrapText="1"/>
    </xf>
    <xf numFmtId="0" fontId="4" fillId="2" borderId="6" xfId="46" applyNumberFormat="1" applyFont="1" applyFill="1" applyBorder="1" applyAlignment="1" applyProtection="1">
      <alignment horizontal="center" vertical="center" wrapText="1"/>
    </xf>
    <xf numFmtId="0" fontId="5" fillId="2" borderId="2" xfId="46" applyNumberFormat="1" applyFont="1" applyFill="1" applyBorder="1" applyAlignment="1" applyProtection="1">
      <alignment horizontal="left" vertical="center" wrapText="1"/>
    </xf>
    <xf numFmtId="0" fontId="5" fillId="2" borderId="3" xfId="46" applyNumberFormat="1" applyFont="1" applyFill="1" applyBorder="1" applyAlignment="1" applyProtection="1">
      <alignment horizontal="left" vertical="center" wrapText="1"/>
    </xf>
    <xf numFmtId="0" fontId="5" fillId="2" borderId="4" xfId="46" applyNumberFormat="1" applyFont="1" applyFill="1" applyBorder="1" applyAlignment="1" applyProtection="1">
      <alignment horizontal="left" vertical="center" wrapText="1"/>
    </xf>
    <xf numFmtId="0" fontId="4" fillId="2" borderId="7" xfId="46" applyNumberFormat="1" applyFont="1" applyFill="1" applyBorder="1" applyAlignment="1" applyProtection="1">
      <alignment horizontal="center" vertical="center" wrapText="1"/>
    </xf>
    <xf numFmtId="0" fontId="5" fillId="2" borderId="5" xfId="46" applyNumberFormat="1" applyFont="1" applyFill="1" applyBorder="1" applyAlignment="1" applyProtection="1">
      <alignment horizontal="left" vertical="center" wrapText="1"/>
    </xf>
    <xf numFmtId="0" fontId="5" fillId="2" borderId="7" xfId="46" applyNumberFormat="1" applyFont="1" applyFill="1" applyBorder="1" applyAlignment="1" applyProtection="1">
      <alignment horizontal="left" vertical="center" wrapText="1"/>
    </xf>
    <xf numFmtId="0" fontId="5" fillId="2" borderId="1" xfId="46" applyNumberFormat="1" applyFont="1" applyFill="1" applyBorder="1" applyAlignment="1" applyProtection="1">
      <alignment horizontal="center" vertical="center" wrapText="1"/>
    </xf>
    <xf numFmtId="0" fontId="5" fillId="2" borderId="6" xfId="46" applyNumberFormat="1" applyFont="1" applyFill="1" applyBorder="1" applyAlignment="1" applyProtection="1">
      <alignment horizontal="left" vertical="center" wrapText="1"/>
    </xf>
    <xf numFmtId="0" fontId="5" fillId="2" borderId="8" xfId="46" applyNumberFormat="1" applyFont="1" applyFill="1" applyBorder="1" applyAlignment="1" applyProtection="1">
      <alignment horizontal="left" vertical="center" wrapText="1"/>
    </xf>
    <xf numFmtId="0" fontId="5" fillId="2" borderId="9" xfId="46" applyNumberFormat="1" applyFont="1" applyFill="1" applyBorder="1" applyAlignment="1" applyProtection="1">
      <alignment horizontal="left" vertical="center" wrapText="1"/>
    </xf>
    <xf numFmtId="0" fontId="5" fillId="2" borderId="10" xfId="46" applyNumberFormat="1" applyFont="1" applyFill="1" applyBorder="1" applyAlignment="1" applyProtection="1">
      <alignment horizontal="left" vertical="center" wrapText="1"/>
    </xf>
    <xf numFmtId="0" fontId="5" fillId="2" borderId="11" xfId="46" applyNumberFormat="1" applyFont="1" applyFill="1" applyBorder="1" applyAlignment="1" applyProtection="1">
      <alignment horizontal="left" vertical="center" wrapText="1"/>
    </xf>
    <xf numFmtId="0" fontId="5" fillId="2" borderId="12" xfId="46" applyNumberFormat="1" applyFont="1" applyFill="1" applyBorder="1" applyAlignment="1" applyProtection="1">
      <alignment horizontal="left" vertical="center" wrapText="1"/>
    </xf>
    <xf numFmtId="0" fontId="5" fillId="2" borderId="13" xfId="46" applyNumberFormat="1" applyFont="1" applyFill="1" applyBorder="1" applyAlignment="1" applyProtection="1">
      <alignment horizontal="left" vertical="center" wrapText="1"/>
    </xf>
    <xf numFmtId="0" fontId="5" fillId="2" borderId="8" xfId="46" applyNumberFormat="1" applyFont="1" applyFill="1" applyBorder="1" applyAlignment="1" applyProtection="1">
      <alignment horizontal="center" vertical="center" wrapText="1" shrinkToFit="1"/>
    </xf>
    <xf numFmtId="0" fontId="5" fillId="2" borderId="9" xfId="46" applyNumberFormat="1" applyFont="1" applyFill="1" applyBorder="1" applyAlignment="1" applyProtection="1">
      <alignment horizontal="center" vertical="center" wrapText="1" shrinkToFit="1"/>
    </xf>
    <xf numFmtId="0" fontId="5" fillId="2" borderId="10" xfId="46" applyNumberFormat="1" applyFont="1" applyFill="1" applyBorder="1" applyAlignment="1" applyProtection="1">
      <alignment horizontal="center" vertical="center" wrapText="1" shrinkToFit="1"/>
    </xf>
    <xf numFmtId="0" fontId="4" fillId="2" borderId="2" xfId="46" applyNumberFormat="1" applyFont="1" applyFill="1" applyBorder="1" applyAlignment="1" applyProtection="1">
      <alignment horizontal="center" vertical="center" wrapText="1"/>
    </xf>
    <xf numFmtId="0" fontId="4" fillId="2" borderId="3" xfId="46" applyNumberFormat="1" applyFont="1" applyFill="1" applyBorder="1" applyAlignment="1" applyProtection="1">
      <alignment horizontal="center" vertical="center" wrapText="1"/>
    </xf>
    <xf numFmtId="0" fontId="4" fillId="2" borderId="4" xfId="46" applyNumberFormat="1" applyFont="1" applyFill="1" applyBorder="1" applyAlignment="1" applyProtection="1">
      <alignment horizontal="center" vertical="center" wrapText="1"/>
    </xf>
    <xf numFmtId="0" fontId="4" fillId="2" borderId="1" xfId="53" applyFont="1" applyFill="1" applyBorder="1" applyAlignment="1">
      <alignment vertical="center" wrapText="1"/>
    </xf>
    <xf numFmtId="0" fontId="5" fillId="2" borderId="8" xfId="46" applyNumberFormat="1" applyFont="1" applyFill="1" applyBorder="1" applyAlignment="1" applyProtection="1">
      <alignment horizontal="center" vertical="center" wrapText="1"/>
    </xf>
    <xf numFmtId="0" fontId="5" fillId="2" borderId="9" xfId="46" applyNumberFormat="1" applyFont="1" applyFill="1" applyBorder="1" applyAlignment="1" applyProtection="1">
      <alignment horizontal="center" vertical="center" wrapText="1"/>
    </xf>
    <xf numFmtId="0" fontId="5" fillId="2" borderId="10" xfId="46" applyNumberFormat="1" applyFont="1" applyFill="1" applyBorder="1" applyAlignment="1" applyProtection="1">
      <alignment horizontal="center" vertical="center" wrapText="1"/>
    </xf>
    <xf numFmtId="0" fontId="5" fillId="2" borderId="14" xfId="46" applyNumberFormat="1" applyFont="1" applyFill="1" applyBorder="1" applyAlignment="1" applyProtection="1">
      <alignment horizontal="center" vertical="center" wrapText="1"/>
    </xf>
    <xf numFmtId="0" fontId="5" fillId="2" borderId="0" xfId="46" applyNumberFormat="1" applyFont="1" applyFill="1" applyBorder="1" applyAlignment="1" applyProtection="1">
      <alignment horizontal="center" vertical="center" wrapText="1"/>
    </xf>
    <xf numFmtId="0" fontId="5" fillId="2" borderId="15" xfId="46" applyNumberFormat="1" applyFont="1" applyFill="1" applyBorder="1" applyAlignment="1" applyProtection="1">
      <alignment horizontal="center" vertical="center" wrapText="1"/>
    </xf>
    <xf numFmtId="0" fontId="5" fillId="2" borderId="11" xfId="46" applyNumberFormat="1" applyFont="1" applyFill="1" applyBorder="1" applyAlignment="1" applyProtection="1">
      <alignment horizontal="center" vertical="center" wrapText="1"/>
    </xf>
    <xf numFmtId="0" fontId="5" fillId="2" borderId="12" xfId="46" applyNumberFormat="1" applyFont="1" applyFill="1" applyBorder="1" applyAlignment="1" applyProtection="1">
      <alignment horizontal="center" vertical="center" wrapText="1"/>
    </xf>
    <xf numFmtId="0" fontId="5" fillId="2" borderId="13" xfId="46" applyNumberFormat="1" applyFont="1" applyFill="1" applyBorder="1" applyAlignment="1" applyProtection="1">
      <alignment horizontal="center" vertical="center" wrapText="1"/>
    </xf>
    <xf numFmtId="0" fontId="5" fillId="2" borderId="2" xfId="46" applyNumberFormat="1" applyFont="1" applyFill="1" applyBorder="1" applyAlignment="1" applyProtection="1">
      <alignment horizontal="center" vertical="center" wrapText="1"/>
    </xf>
    <xf numFmtId="0" fontId="5" fillId="2" borderId="3" xfId="46" applyNumberFormat="1" applyFont="1" applyFill="1" applyBorder="1" applyAlignment="1" applyProtection="1">
      <alignment horizontal="center" vertical="center" wrapText="1"/>
    </xf>
    <xf numFmtId="0" fontId="5" fillId="2" borderId="4" xfId="46" applyNumberFormat="1" applyFont="1" applyFill="1" applyBorder="1" applyAlignment="1" applyProtection="1">
      <alignment horizontal="center" vertical="center" wrapText="1"/>
    </xf>
    <xf numFmtId="43" fontId="7" fillId="2" borderId="1" xfId="8" applyFont="1" applyFill="1" applyBorder="1" applyAlignment="1">
      <alignment horizontal="right" vertical="center" wrapText="1"/>
    </xf>
    <xf numFmtId="0" fontId="4" fillId="2" borderId="1" xfId="46" applyNumberFormat="1" applyFont="1" applyFill="1" applyBorder="1" applyAlignment="1" applyProtection="1">
      <alignment horizontal="center" vertical="center" wrapText="1"/>
    </xf>
    <xf numFmtId="0" fontId="5" fillId="2" borderId="4" xfId="46" applyNumberFormat="1" applyFont="1" applyFill="1" applyBorder="1" applyAlignment="1" applyProtection="1">
      <alignment vertical="center" wrapText="1"/>
    </xf>
    <xf numFmtId="43" fontId="4" fillId="2" borderId="1" xfId="8" applyFont="1" applyFill="1" applyBorder="1" applyAlignment="1">
      <alignment horizontal="left" vertical="center" wrapText="1"/>
    </xf>
    <xf numFmtId="43" fontId="5" fillId="2" borderId="1" xfId="8" applyFont="1" applyFill="1" applyBorder="1" applyAlignment="1">
      <alignment horizontal="left" vertical="center" wrapText="1"/>
    </xf>
    <xf numFmtId="43" fontId="5" fillId="2" borderId="1" xfId="8" applyFont="1" applyFill="1" applyBorder="1" applyAlignment="1">
      <alignment horizontal="center" vertical="center" wrapText="1"/>
    </xf>
    <xf numFmtId="43" fontId="6" fillId="2" borderId="1" xfId="8" applyFont="1" applyFill="1" applyBorder="1" applyAlignment="1">
      <alignment horizontal="left" vertical="center" wrapText="1"/>
    </xf>
    <xf numFmtId="176" fontId="5" fillId="2" borderId="1" xfId="53"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5" fillId="2" borderId="1" xfId="53" applyNumberFormat="1" applyFont="1" applyFill="1" applyBorder="1" applyAlignment="1">
      <alignment horizontal="center" vertical="center" wrapText="1"/>
    </xf>
    <xf numFmtId="0" fontId="2" fillId="2" borderId="1" xfId="50" applyFont="1" applyFill="1" applyBorder="1" applyAlignment="1">
      <alignment horizontal="left" vertical="center"/>
    </xf>
    <xf numFmtId="43" fontId="6" fillId="2" borderId="1" xfId="8" applyFont="1" applyFill="1" applyBorder="1" applyAlignment="1">
      <alignment horizontal="center" vertical="center" wrapText="1"/>
    </xf>
    <xf numFmtId="43" fontId="6" fillId="2" borderId="1" xfId="8" applyFont="1" applyFill="1" applyBorder="1" applyAlignment="1">
      <alignment vertical="center" wrapText="1"/>
    </xf>
    <xf numFmtId="43" fontId="8" fillId="2" borderId="1" xfId="8" applyFont="1" applyFill="1" applyBorder="1" applyAlignment="1">
      <alignment horizontal="left" vertical="center" wrapText="1"/>
    </xf>
    <xf numFmtId="176" fontId="4" fillId="2" borderId="1" xfId="53" applyNumberFormat="1" applyFont="1" applyFill="1" applyBorder="1" applyAlignment="1">
      <alignment horizontal="center" vertical="center" wrapText="1"/>
    </xf>
    <xf numFmtId="43" fontId="5" fillId="2" borderId="1" xfId="8" applyFont="1" applyFill="1" applyBorder="1" applyAlignment="1" applyProtection="1">
      <alignment horizontal="left" vertical="center" wrapText="1"/>
    </xf>
    <xf numFmtId="0" fontId="5" fillId="2" borderId="0" xfId="53" applyFont="1" applyFill="1" applyAlignment="1">
      <alignment horizontal="center" vertical="center"/>
    </xf>
    <xf numFmtId="43" fontId="4" fillId="2" borderId="0" xfId="53" applyNumberFormat="1" applyFont="1" applyFill="1" applyAlignment="1">
      <alignment vertical="center"/>
    </xf>
    <xf numFmtId="31" fontId="2" fillId="2" borderId="1" xfId="0" applyNumberFormat="1" applyFont="1" applyFill="1" applyBorder="1" applyAlignment="1" applyProtection="1">
      <alignment vertical="center" wrapText="1"/>
    </xf>
    <xf numFmtId="0" fontId="2" fillId="2" borderId="1"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 xfId="53" applyFont="1" applyFill="1" applyBorder="1" applyAlignment="1">
      <alignment horizontal="right" vertical="center" wrapText="1"/>
    </xf>
    <xf numFmtId="0" fontId="4" fillId="2" borderId="2" xfId="53" applyFont="1" applyFill="1" applyBorder="1" applyAlignment="1">
      <alignment horizontal="left" vertical="center" wrapText="1"/>
    </xf>
    <xf numFmtId="0" fontId="4" fillId="2" borderId="3" xfId="53" applyFont="1" applyFill="1" applyBorder="1" applyAlignment="1">
      <alignment horizontal="left" vertical="center" wrapText="1"/>
    </xf>
    <xf numFmtId="0" fontId="4" fillId="2" borderId="4" xfId="53" applyFont="1" applyFill="1" applyBorder="1" applyAlignment="1">
      <alignment horizontal="left" vertical="center" wrapText="1"/>
    </xf>
    <xf numFmtId="0" fontId="8" fillId="2" borderId="1" xfId="24" applyNumberFormat="1" applyFont="1" applyFill="1" applyBorder="1" applyAlignment="1" applyProtection="1">
      <alignment horizontal="center" vertical="center" wrapText="1"/>
    </xf>
    <xf numFmtId="43" fontId="8" fillId="2" borderId="1" xfId="8" applyFont="1" applyFill="1" applyBorder="1" applyAlignment="1" applyProtection="1">
      <alignment horizontal="right" vertical="center" wrapText="1"/>
    </xf>
    <xf numFmtId="0" fontId="8" fillId="2" borderId="1" xfId="24" applyNumberFormat="1" applyFont="1" applyFill="1" applyBorder="1" applyAlignment="1" applyProtection="1">
      <alignment horizontal="left" vertical="center" wrapText="1"/>
    </xf>
    <xf numFmtId="0" fontId="9" fillId="2" borderId="1" xfId="24" applyNumberFormat="1" applyFont="1" applyFill="1" applyBorder="1" applyAlignment="1" applyProtection="1">
      <alignment horizontal="center" vertical="center" wrapText="1"/>
    </xf>
    <xf numFmtId="43" fontId="9" fillId="2" borderId="1" xfId="8" applyFont="1" applyFill="1" applyBorder="1" applyAlignment="1" applyProtection="1">
      <alignment horizontal="right" vertical="center" wrapText="1"/>
    </xf>
    <xf numFmtId="0" fontId="2" fillId="2" borderId="1" xfId="24" applyNumberFormat="1" applyFont="1" applyFill="1" applyBorder="1" applyAlignment="1" applyProtection="1">
      <alignment horizontal="left" vertical="center" wrapText="1"/>
    </xf>
    <xf numFmtId="0" fontId="4" fillId="2" borderId="5" xfId="24" applyNumberFormat="1" applyFont="1" applyFill="1" applyBorder="1" applyAlignment="1" applyProtection="1">
      <alignment horizontal="center" vertical="center" wrapText="1"/>
    </xf>
    <xf numFmtId="0" fontId="6" fillId="2" borderId="1" xfId="24" applyNumberFormat="1" applyFont="1" applyFill="1" applyBorder="1" applyAlignment="1" applyProtection="1">
      <alignment horizontal="center" vertical="center" wrapText="1"/>
    </xf>
    <xf numFmtId="43" fontId="6" fillId="2" borderId="1" xfId="8" applyFont="1" applyFill="1" applyBorder="1" applyAlignment="1" applyProtection="1">
      <alignment horizontal="right" vertical="center" wrapText="1"/>
    </xf>
    <xf numFmtId="0" fontId="4" fillId="2" borderId="7" xfId="24" applyNumberFormat="1" applyFont="1" applyFill="1" applyBorder="1" applyAlignment="1" applyProtection="1">
      <alignment horizontal="center" vertical="center" wrapText="1"/>
    </xf>
    <xf numFmtId="0" fontId="5" fillId="2" borderId="1" xfId="24" applyNumberFormat="1" applyFont="1" applyFill="1" applyBorder="1" applyAlignment="1" applyProtection="1">
      <alignment horizontal="left" vertical="center" wrapText="1"/>
    </xf>
    <xf numFmtId="43" fontId="5" fillId="2" borderId="1" xfId="8" applyFont="1" applyFill="1" applyBorder="1" applyAlignment="1" applyProtection="1">
      <alignment horizontal="right" vertical="center" wrapText="1"/>
    </xf>
    <xf numFmtId="0" fontId="5" fillId="2" borderId="1" xfId="13" applyFont="1" applyFill="1" applyBorder="1" applyAlignment="1">
      <alignment horizontal="left" vertical="center" wrapText="1"/>
    </xf>
    <xf numFmtId="0" fontId="4" fillId="2" borderId="6" xfId="24" applyNumberFormat="1" applyFont="1" applyFill="1" applyBorder="1" applyAlignment="1" applyProtection="1">
      <alignment horizontal="center" vertical="center" wrapText="1"/>
    </xf>
    <xf numFmtId="0" fontId="4" fillId="2" borderId="1" xfId="24" applyNumberFormat="1" applyFont="1" applyFill="1" applyBorder="1" applyAlignment="1" applyProtection="1">
      <alignment horizontal="center" vertical="center" wrapText="1"/>
    </xf>
    <xf numFmtId="0" fontId="5" fillId="2" borderId="2" xfId="24" applyNumberFormat="1" applyFont="1" applyFill="1" applyBorder="1" applyAlignment="1" applyProtection="1">
      <alignment horizontal="left" vertical="center" wrapText="1"/>
    </xf>
    <xf numFmtId="0" fontId="5" fillId="2" borderId="3" xfId="24" applyNumberFormat="1" applyFont="1" applyFill="1" applyBorder="1" applyAlignment="1" applyProtection="1">
      <alignment horizontal="left" vertical="center" wrapText="1"/>
    </xf>
    <xf numFmtId="0" fontId="5" fillId="2" borderId="4" xfId="24" applyNumberFormat="1" applyFont="1" applyFill="1" applyBorder="1" applyAlignment="1" applyProtection="1">
      <alignment horizontal="left" vertical="center" wrapText="1"/>
    </xf>
    <xf numFmtId="0" fontId="5" fillId="2" borderId="8" xfId="24" applyNumberFormat="1" applyFont="1" applyFill="1" applyBorder="1" applyAlignment="1" applyProtection="1">
      <alignment horizontal="center" vertical="center" wrapText="1"/>
    </xf>
    <xf numFmtId="0" fontId="5" fillId="2" borderId="9" xfId="24" applyNumberFormat="1" applyFont="1" applyFill="1" applyBorder="1" applyAlignment="1" applyProtection="1">
      <alignment horizontal="center" vertical="center" wrapText="1"/>
    </xf>
    <xf numFmtId="0" fontId="5" fillId="2" borderId="10" xfId="24" applyNumberFormat="1" applyFont="1" applyFill="1" applyBorder="1" applyAlignment="1" applyProtection="1">
      <alignment horizontal="center" vertical="center" wrapText="1"/>
    </xf>
    <xf numFmtId="0" fontId="5" fillId="2" borderId="5" xfId="24" applyNumberFormat="1" applyFont="1" applyFill="1" applyBorder="1" applyAlignment="1" applyProtection="1">
      <alignment horizontal="center" vertical="center" wrapText="1"/>
    </xf>
    <xf numFmtId="0" fontId="5" fillId="2" borderId="14" xfId="24" applyNumberFormat="1" applyFont="1" applyFill="1" applyBorder="1" applyAlignment="1" applyProtection="1">
      <alignment horizontal="center" vertical="center" wrapText="1"/>
    </xf>
    <xf numFmtId="0" fontId="5" fillId="2" borderId="0" xfId="24" applyNumberFormat="1" applyFont="1" applyFill="1" applyBorder="1" applyAlignment="1" applyProtection="1">
      <alignment horizontal="center" vertical="center" wrapText="1"/>
    </xf>
    <xf numFmtId="0" fontId="5" fillId="2" borderId="15" xfId="24" applyNumberFormat="1" applyFont="1" applyFill="1" applyBorder="1" applyAlignment="1" applyProtection="1">
      <alignment horizontal="center" vertical="center" wrapText="1"/>
    </xf>
    <xf numFmtId="0" fontId="5" fillId="2" borderId="7" xfId="24" applyNumberFormat="1" applyFont="1" applyFill="1" applyBorder="1" applyAlignment="1" applyProtection="1">
      <alignment horizontal="center" vertical="center" wrapText="1"/>
    </xf>
    <xf numFmtId="0" fontId="5" fillId="2" borderId="11" xfId="24" applyNumberFormat="1" applyFont="1" applyFill="1" applyBorder="1" applyAlignment="1" applyProtection="1">
      <alignment horizontal="center" vertical="center" wrapText="1"/>
    </xf>
    <xf numFmtId="0" fontId="5" fillId="2" borderId="12" xfId="24" applyNumberFormat="1" applyFont="1" applyFill="1" applyBorder="1" applyAlignment="1" applyProtection="1">
      <alignment horizontal="center" vertical="center" wrapText="1"/>
    </xf>
    <xf numFmtId="0" fontId="5" fillId="2" borderId="13" xfId="24" applyNumberFormat="1" applyFont="1" applyFill="1" applyBorder="1" applyAlignment="1" applyProtection="1">
      <alignment horizontal="center" vertical="center" wrapText="1"/>
    </xf>
    <xf numFmtId="0" fontId="5" fillId="2" borderId="6" xfId="24" applyNumberFormat="1" applyFont="1" applyFill="1" applyBorder="1" applyAlignment="1" applyProtection="1">
      <alignment horizontal="center" vertical="center" wrapText="1"/>
    </xf>
    <xf numFmtId="0" fontId="5" fillId="2" borderId="2" xfId="13" applyNumberFormat="1" applyFont="1" applyFill="1" applyBorder="1" applyAlignment="1">
      <alignment horizontal="left" vertical="center" wrapText="1"/>
    </xf>
    <xf numFmtId="0" fontId="5" fillId="2" borderId="3" xfId="13" applyNumberFormat="1" applyFont="1" applyFill="1" applyBorder="1" applyAlignment="1">
      <alignment horizontal="left" vertical="center" wrapText="1"/>
    </xf>
    <xf numFmtId="0" fontId="5" fillId="2" borderId="4" xfId="13" applyNumberFormat="1" applyFont="1" applyFill="1" applyBorder="1" applyAlignment="1">
      <alignment horizontal="left" vertical="center" wrapText="1"/>
    </xf>
    <xf numFmtId="0" fontId="5" fillId="2" borderId="1" xfId="13" applyNumberFormat="1" applyFont="1" applyFill="1" applyBorder="1" applyAlignment="1">
      <alignment horizontal="left" vertical="center" wrapText="1"/>
    </xf>
    <xf numFmtId="0" fontId="9" fillId="2" borderId="1" xfId="24" applyNumberFormat="1" applyFont="1" applyFill="1" applyBorder="1" applyAlignment="1" applyProtection="1">
      <alignment horizontal="left" vertical="center" wrapText="1"/>
    </xf>
    <xf numFmtId="0" fontId="2" fillId="2" borderId="5" xfId="0" applyFont="1" applyFill="1" applyBorder="1" applyAlignment="1">
      <alignment horizontal="center" vertical="center"/>
    </xf>
    <xf numFmtId="0" fontId="6" fillId="2" borderId="1" xfId="24" applyNumberFormat="1" applyFont="1" applyFill="1" applyBorder="1" applyAlignment="1" applyProtection="1">
      <alignment horizontal="left" vertical="center" wrapText="1"/>
    </xf>
    <xf numFmtId="0" fontId="2" fillId="2" borderId="7" xfId="0" applyFont="1" applyFill="1" applyBorder="1" applyAlignment="1">
      <alignment horizontal="center" vertical="center"/>
    </xf>
    <xf numFmtId="0" fontId="6" fillId="2" borderId="2" xfId="24" applyNumberFormat="1" applyFont="1" applyFill="1" applyBorder="1" applyAlignment="1" applyProtection="1">
      <alignment horizontal="left" vertical="center" wrapText="1"/>
    </xf>
    <xf numFmtId="0" fontId="6" fillId="2" borderId="3" xfId="24" applyNumberFormat="1" applyFont="1" applyFill="1" applyBorder="1" applyAlignment="1" applyProtection="1">
      <alignment horizontal="left" vertical="center" wrapText="1"/>
    </xf>
    <xf numFmtId="0" fontId="6" fillId="2" borderId="4" xfId="24" applyNumberFormat="1" applyFont="1" applyFill="1" applyBorder="1" applyAlignment="1" applyProtection="1">
      <alignment horizontal="left" vertical="center" wrapText="1"/>
    </xf>
    <xf numFmtId="0" fontId="2" fillId="2" borderId="6" xfId="0" applyFont="1" applyFill="1" applyBorder="1" applyAlignment="1">
      <alignment horizontal="center" vertical="center"/>
    </xf>
    <xf numFmtId="176" fontId="5" fillId="2" borderId="1" xfId="53" applyNumberFormat="1" applyFont="1" applyFill="1" applyBorder="1" applyAlignment="1">
      <alignment horizontal="left" vertical="center" wrapText="1"/>
    </xf>
    <xf numFmtId="43" fontId="8" fillId="2" borderId="1" xfId="8" applyFont="1" applyFill="1" applyBorder="1" applyAlignment="1" applyProtection="1">
      <alignment horizontal="left" vertical="center" wrapText="1"/>
    </xf>
    <xf numFmtId="43" fontId="8" fillId="2" borderId="1" xfId="8" applyFont="1" applyFill="1" applyBorder="1" applyAlignment="1" applyProtection="1">
      <alignment horizontal="center" vertical="center" wrapText="1"/>
    </xf>
    <xf numFmtId="43" fontId="6" fillId="2" borderId="1" xfId="8" applyFont="1" applyFill="1" applyBorder="1" applyAlignment="1" applyProtection="1">
      <alignment horizontal="left" vertical="center" wrapText="1"/>
    </xf>
    <xf numFmtId="43" fontId="2" fillId="2" borderId="1" xfId="8" applyFont="1" applyFill="1" applyBorder="1" applyAlignment="1" applyProtection="1">
      <alignment horizontal="left" vertical="center" wrapText="1"/>
    </xf>
    <xf numFmtId="43" fontId="2" fillId="2" borderId="1" xfId="8" applyFont="1" applyFill="1" applyBorder="1" applyAlignment="1" applyProtection="1">
      <alignment horizontal="center" vertical="center" wrapText="1"/>
    </xf>
    <xf numFmtId="43" fontId="6" fillId="2" borderId="1" xfId="8" applyFont="1" applyFill="1" applyBorder="1" applyAlignment="1" applyProtection="1">
      <alignment horizontal="center" vertical="center" wrapText="1"/>
    </xf>
    <xf numFmtId="43" fontId="5" fillId="2" borderId="6" xfId="8" applyFont="1" applyFill="1" applyBorder="1" applyAlignment="1" applyProtection="1">
      <alignment horizontal="left" vertical="center" wrapText="1"/>
    </xf>
    <xf numFmtId="43" fontId="5" fillId="2" borderId="5" xfId="8" applyFont="1" applyFill="1" applyBorder="1" applyAlignment="1">
      <alignment horizontal="center" vertical="center" wrapText="1"/>
    </xf>
    <xf numFmtId="43" fontId="5" fillId="2" borderId="6" xfId="8" applyFont="1" applyFill="1" applyBorder="1" applyAlignment="1">
      <alignment horizontal="center" vertical="center" wrapText="1"/>
    </xf>
    <xf numFmtId="43" fontId="5" fillId="2" borderId="1" xfId="8" applyFont="1" applyFill="1" applyBorder="1" applyAlignment="1" applyProtection="1">
      <alignment horizontal="center" vertical="center" wrapText="1"/>
    </xf>
    <xf numFmtId="43" fontId="10" fillId="2" borderId="1" xfId="8" applyFont="1" applyFill="1" applyBorder="1" applyAlignment="1" applyProtection="1">
      <alignment horizontal="left" vertical="center" wrapText="1"/>
    </xf>
    <xf numFmtId="43" fontId="10" fillId="2" borderId="1" xfId="8" applyFont="1" applyFill="1" applyBorder="1" applyAlignment="1" applyProtection="1">
      <alignment horizontal="center" vertical="center" wrapText="1"/>
    </xf>
    <xf numFmtId="0" fontId="8"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8" fillId="2" borderId="0" xfId="0" applyNumberFormat="1" applyFont="1" applyFill="1" applyBorder="1" applyAlignment="1"/>
    <xf numFmtId="0" fontId="9" fillId="2" borderId="0" xfId="0" applyNumberFormat="1" applyFont="1" applyFill="1" applyBorder="1" applyAlignment="1"/>
    <xf numFmtId="0" fontId="6" fillId="2" borderId="0" xfId="0" applyNumberFormat="1" applyFont="1" applyFill="1" applyBorder="1" applyAlignment="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扶贫资金整合明细表.调整"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整合明细.更新"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126"/>
  <sheetViews>
    <sheetView tabSelected="1" workbookViewId="0">
      <selection activeCell="A2" sqref="A2:U2"/>
    </sheetView>
  </sheetViews>
  <sheetFormatPr defaultColWidth="9" defaultRowHeight="13.5"/>
  <cols>
    <col min="1" max="1" width="5.5" style="1" customWidth="1"/>
    <col min="2" max="2" width="6.25" style="1" customWidth="1"/>
    <col min="3" max="3" width="7.25" style="1" customWidth="1"/>
    <col min="4" max="4" width="9" style="1"/>
    <col min="5" max="5" width="9.625" style="1" customWidth="1"/>
    <col min="6" max="6" width="15.75" style="1" hidden="1" customWidth="1"/>
    <col min="7" max="7" width="16.125" style="1" hidden="1" customWidth="1"/>
    <col min="8" max="8" width="20.375" style="1" customWidth="1"/>
    <col min="9" max="9" width="14.25" style="1" customWidth="1"/>
    <col min="10" max="10" width="17.125" style="1" customWidth="1"/>
    <col min="11" max="11" width="13.5" style="1" customWidth="1"/>
    <col min="12" max="12" width="13.875" style="1" hidden="1" customWidth="1"/>
    <col min="13" max="13" width="13.875" style="1" customWidth="1"/>
    <col min="14" max="14" width="13.375" style="1" customWidth="1"/>
    <col min="15" max="20" width="13.875" style="1" customWidth="1"/>
    <col min="21" max="21" width="13.125" style="1" customWidth="1"/>
    <col min="22" max="22" width="11.625" style="1" customWidth="1"/>
    <col min="23" max="24" width="12.75" style="1" customWidth="1"/>
    <col min="25" max="25" width="11.625" style="1" customWidth="1"/>
    <col min="26" max="26" width="12.75" style="1" customWidth="1"/>
    <col min="27" max="27" width="10.5" style="1" customWidth="1"/>
    <col min="28" max="28" width="11.625" style="1" customWidth="1"/>
    <col min="29" max="16384" width="9" style="1"/>
  </cols>
  <sheetData>
    <row r="1" s="1" customFormat="1" ht="22.5" customHeight="1" spans="1:1">
      <c r="A1" s="2" t="s">
        <v>0</v>
      </c>
    </row>
    <row r="2" s="1" customFormat="1" ht="22.5" spans="1:21">
      <c r="A2" s="3" t="s">
        <v>1</v>
      </c>
      <c r="B2" s="3"/>
      <c r="C2" s="3"/>
      <c r="D2" s="3"/>
      <c r="E2" s="3"/>
      <c r="F2" s="3"/>
      <c r="G2" s="3"/>
      <c r="H2" s="3"/>
      <c r="I2" s="3"/>
      <c r="J2" s="3"/>
      <c r="K2" s="3"/>
      <c r="L2" s="3"/>
      <c r="M2" s="3"/>
      <c r="N2" s="3"/>
      <c r="O2" s="3"/>
      <c r="P2" s="3"/>
      <c r="Q2" s="3"/>
      <c r="R2" s="3"/>
      <c r="S2" s="3"/>
      <c r="T2" s="3"/>
      <c r="U2" s="3"/>
    </row>
    <row r="3" s="1" customFormat="1" ht="14.25" customHeight="1" spans="1:21">
      <c r="A3" s="3"/>
      <c r="B3" s="3"/>
      <c r="C3" s="3"/>
      <c r="D3" s="3"/>
      <c r="E3" s="3"/>
      <c r="F3" s="3"/>
      <c r="G3" s="3"/>
      <c r="H3" s="3"/>
      <c r="I3" s="3"/>
      <c r="J3" s="3"/>
      <c r="K3" s="3"/>
      <c r="L3" s="3"/>
      <c r="M3" s="3"/>
      <c r="N3" s="3"/>
      <c r="O3" s="3"/>
      <c r="P3" s="3"/>
      <c r="Q3" s="3"/>
      <c r="R3" s="3"/>
      <c r="S3" s="3"/>
      <c r="T3" s="3"/>
      <c r="U3" s="3"/>
    </row>
    <row r="4" s="1" customFormat="1" ht="31.5" customHeight="1" spans="1:22">
      <c r="A4" s="4" t="s">
        <v>2</v>
      </c>
      <c r="B4" s="5" t="s">
        <v>3</v>
      </c>
      <c r="C4" s="5"/>
      <c r="D4" s="5"/>
      <c r="E4" s="5"/>
      <c r="F4" s="5" t="s">
        <v>4</v>
      </c>
      <c r="G4" s="6" t="s">
        <v>5</v>
      </c>
      <c r="H4" s="5" t="s">
        <v>6</v>
      </c>
      <c r="I4" s="6" t="s">
        <v>7</v>
      </c>
      <c r="J4" s="6" t="s">
        <v>8</v>
      </c>
      <c r="K4" s="5" t="s">
        <v>9</v>
      </c>
      <c r="L4" s="6" t="s">
        <v>10</v>
      </c>
      <c r="M4" s="6" t="s">
        <v>11</v>
      </c>
      <c r="N4" s="6" t="s">
        <v>12</v>
      </c>
      <c r="O4" s="6"/>
      <c r="P4" s="6"/>
      <c r="Q4" s="6"/>
      <c r="R4" s="6"/>
      <c r="S4" s="6"/>
      <c r="T4" s="6"/>
      <c r="U4" s="6"/>
      <c r="V4" s="74"/>
    </row>
    <row r="5" s="1" customFormat="1" ht="30.75" customHeight="1" spans="1:22">
      <c r="A5" s="4"/>
      <c r="B5" s="5"/>
      <c r="C5" s="5"/>
      <c r="D5" s="5"/>
      <c r="E5" s="5"/>
      <c r="F5" s="5"/>
      <c r="G5" s="6"/>
      <c r="H5" s="5"/>
      <c r="I5" s="6"/>
      <c r="J5" s="6" t="s">
        <v>13</v>
      </c>
      <c r="K5" s="5"/>
      <c r="L5" s="6"/>
      <c r="M5" s="6"/>
      <c r="N5" s="6" t="s">
        <v>14</v>
      </c>
      <c r="O5" s="6" t="s">
        <v>15</v>
      </c>
      <c r="P5" s="6" t="s">
        <v>16</v>
      </c>
      <c r="Q5" s="6" t="s">
        <v>17</v>
      </c>
      <c r="R5" s="6" t="s">
        <v>18</v>
      </c>
      <c r="S5" s="6" t="s">
        <v>19</v>
      </c>
      <c r="T5" s="6" t="s">
        <v>20</v>
      </c>
      <c r="U5" s="6" t="s">
        <v>21</v>
      </c>
      <c r="V5" s="74"/>
    </row>
    <row r="6" s="1" customFormat="1" ht="21.95" customHeight="1" spans="1:21">
      <c r="A6" s="7" t="s">
        <v>22</v>
      </c>
      <c r="B6" s="7"/>
      <c r="C6" s="7"/>
      <c r="D6" s="7"/>
      <c r="E6" s="7"/>
      <c r="F6" s="5"/>
      <c r="G6" s="8"/>
      <c r="H6" s="9"/>
      <c r="I6" s="61"/>
      <c r="J6" s="61"/>
      <c r="K6" s="6"/>
      <c r="L6" s="61"/>
      <c r="M6" s="6"/>
      <c r="N6" s="61"/>
      <c r="O6" s="61"/>
      <c r="P6" s="61"/>
      <c r="Q6" s="61"/>
      <c r="R6" s="61"/>
      <c r="S6" s="61"/>
      <c r="T6" s="61"/>
      <c r="U6" s="61"/>
    </row>
    <row r="7" s="1" customFormat="1" ht="21.95" customHeight="1" spans="1:21">
      <c r="A7" s="7" t="s">
        <v>23</v>
      </c>
      <c r="B7" s="7"/>
      <c r="C7" s="7"/>
      <c r="D7" s="7"/>
      <c r="E7" s="7"/>
      <c r="F7" s="5"/>
      <c r="G7" s="8"/>
      <c r="H7" s="10"/>
      <c r="I7" s="62">
        <f t="shared" ref="I7:L7" si="0">I9+I92+I118+I123</f>
        <v>224981.14</v>
      </c>
      <c r="J7" s="62">
        <f t="shared" si="0"/>
        <v>151000.31</v>
      </c>
      <c r="K7" s="63">
        <f t="shared" si="0"/>
        <v>224981.14</v>
      </c>
      <c r="L7" s="62">
        <f t="shared" si="0"/>
        <v>0</v>
      </c>
      <c r="M7" s="63"/>
      <c r="N7" s="62">
        <f t="shared" ref="N7:U7" si="1">N9+N92+N118+N123</f>
        <v>31557.83</v>
      </c>
      <c r="O7" s="62">
        <f t="shared" si="1"/>
        <v>35794.04</v>
      </c>
      <c r="P7" s="62">
        <f t="shared" si="1"/>
        <v>30973.78</v>
      </c>
      <c r="Q7" s="62">
        <f t="shared" si="1"/>
        <v>35330.87</v>
      </c>
      <c r="R7" s="62">
        <f t="shared" si="1"/>
        <v>27897.6</v>
      </c>
      <c r="S7" s="62">
        <f t="shared" si="1"/>
        <v>25486.92</v>
      </c>
      <c r="T7" s="62">
        <f t="shared" si="1"/>
        <v>21324.88</v>
      </c>
      <c r="U7" s="62">
        <f t="shared" si="1"/>
        <v>16615.22</v>
      </c>
    </row>
    <row r="8" s="1" customFormat="1" ht="21.95" customHeight="1" spans="1:24">
      <c r="A8" s="7" t="s">
        <v>13</v>
      </c>
      <c r="B8" s="7"/>
      <c r="C8" s="7"/>
      <c r="D8" s="7"/>
      <c r="E8" s="7"/>
      <c r="F8" s="5"/>
      <c r="G8" s="8"/>
      <c r="H8" s="9"/>
      <c r="I8" s="61">
        <f t="shared" ref="I8:L8" si="2">I10+I93+I119+I124</f>
        <v>154302.31</v>
      </c>
      <c r="J8" s="61">
        <f t="shared" si="2"/>
        <v>154302.31</v>
      </c>
      <c r="K8" s="61">
        <f t="shared" si="2"/>
        <v>154302.31</v>
      </c>
      <c r="L8" s="61">
        <f t="shared" si="2"/>
        <v>1079</v>
      </c>
      <c r="M8" s="6"/>
      <c r="N8" s="61">
        <f t="shared" ref="N8:U8" si="3">N10+N93+N119+N124</f>
        <v>23768.5</v>
      </c>
      <c r="O8" s="61">
        <f t="shared" si="3"/>
        <v>24112.91</v>
      </c>
      <c r="P8" s="61">
        <f t="shared" si="3"/>
        <v>21308.52</v>
      </c>
      <c r="Q8" s="61">
        <f t="shared" si="3"/>
        <v>24958.26</v>
      </c>
      <c r="R8" s="61">
        <f t="shared" si="3"/>
        <v>18288.27</v>
      </c>
      <c r="S8" s="61">
        <f t="shared" si="3"/>
        <v>17502.16</v>
      </c>
      <c r="T8" s="61">
        <f t="shared" si="3"/>
        <v>16368.69</v>
      </c>
      <c r="U8" s="61">
        <f t="shared" si="3"/>
        <v>7995</v>
      </c>
      <c r="X8" s="75"/>
    </row>
    <row r="9" s="1" customFormat="1" ht="21.95" customHeight="1" spans="1:22">
      <c r="A9" s="9" t="s">
        <v>24</v>
      </c>
      <c r="B9" s="9"/>
      <c r="C9" s="9"/>
      <c r="D9" s="9"/>
      <c r="E9" s="9"/>
      <c r="F9" s="5"/>
      <c r="G9" s="8">
        <f>G11+G22+G36+G41+G43+G48+G51+G53+G55+G57+G58+G60+G62+G65+G66+G68</f>
        <v>0</v>
      </c>
      <c r="H9" s="9"/>
      <c r="I9" s="62">
        <f t="shared" ref="I9:L9" si="4">I11+I22+I34+I39+I41+I43+I49+I51+I53+I55+I57+I58+I60+I62+I63+I65+I66+I68</f>
        <v>156815.29</v>
      </c>
      <c r="J9" s="62">
        <f t="shared" si="4"/>
        <v>104587.41</v>
      </c>
      <c r="K9" s="62">
        <f t="shared" si="4"/>
        <v>156815.29</v>
      </c>
      <c r="L9" s="62">
        <f t="shared" si="4"/>
        <v>0</v>
      </c>
      <c r="M9" s="63"/>
      <c r="N9" s="62">
        <f t="shared" ref="N9:U9" si="5">N11+N22+N34+N39+N41+N43+N49+N51+N53+N55+N57+N58+N60+N62+N63+N65+N66+N68+N40</f>
        <v>22389.04</v>
      </c>
      <c r="O9" s="62">
        <f t="shared" si="5"/>
        <v>27600.25</v>
      </c>
      <c r="P9" s="62">
        <f t="shared" si="5"/>
        <v>23273.87</v>
      </c>
      <c r="Q9" s="62">
        <f t="shared" si="5"/>
        <v>24621.32</v>
      </c>
      <c r="R9" s="62">
        <f t="shared" si="5"/>
        <v>20386</v>
      </c>
      <c r="S9" s="62">
        <f t="shared" si="5"/>
        <v>17000.86</v>
      </c>
      <c r="T9" s="62">
        <f t="shared" si="5"/>
        <v>14612.95</v>
      </c>
      <c r="U9" s="62">
        <f t="shared" si="5"/>
        <v>6931</v>
      </c>
      <c r="V9" s="75"/>
    </row>
    <row r="10" s="1" customFormat="1" ht="21.95" customHeight="1" spans="1:21">
      <c r="A10" s="9" t="s">
        <v>25</v>
      </c>
      <c r="B10" s="9"/>
      <c r="C10" s="9"/>
      <c r="D10" s="9"/>
      <c r="E10" s="9"/>
      <c r="F10" s="5"/>
      <c r="G10" s="8"/>
      <c r="H10" s="9"/>
      <c r="I10" s="61">
        <f t="shared" ref="I10:L10" si="6">I11+1036+43+I64</f>
        <v>107889.41</v>
      </c>
      <c r="J10" s="61">
        <f t="shared" si="6"/>
        <v>107889.41</v>
      </c>
      <c r="K10" s="61">
        <f t="shared" si="6"/>
        <v>107889.41</v>
      </c>
      <c r="L10" s="61">
        <f t="shared" si="6"/>
        <v>1079</v>
      </c>
      <c r="M10" s="6"/>
      <c r="N10" s="61">
        <f t="shared" ref="N10:U10" si="7">N11+N40+N50+N64</f>
        <v>17037.05</v>
      </c>
      <c r="O10" s="61">
        <f t="shared" si="7"/>
        <v>18334.17</v>
      </c>
      <c r="P10" s="61">
        <f t="shared" si="7"/>
        <v>15734.05</v>
      </c>
      <c r="Q10" s="61">
        <f t="shared" si="7"/>
        <v>18708.4</v>
      </c>
      <c r="R10" s="61">
        <f t="shared" si="7"/>
        <v>13266.1</v>
      </c>
      <c r="S10" s="61">
        <f t="shared" si="7"/>
        <v>11784.61</v>
      </c>
      <c r="T10" s="61">
        <f t="shared" si="7"/>
        <v>11069.03</v>
      </c>
      <c r="U10" s="61">
        <f t="shared" si="7"/>
        <v>1956</v>
      </c>
    </row>
    <row r="11" s="1" customFormat="1" ht="21.95" customHeight="1" spans="1:21">
      <c r="A11" s="11">
        <v>1</v>
      </c>
      <c r="B11" s="12" t="s">
        <v>26</v>
      </c>
      <c r="C11" s="12"/>
      <c r="D11" s="12"/>
      <c r="E11" s="12"/>
      <c r="F11" s="13"/>
      <c r="G11" s="14"/>
      <c r="H11" s="12" t="s">
        <v>27</v>
      </c>
      <c r="I11" s="62">
        <f t="shared" ref="I11:K11" si="8">SUM(I12:I19)</f>
        <v>104587.41</v>
      </c>
      <c r="J11" s="62">
        <f t="shared" si="8"/>
        <v>104587.41</v>
      </c>
      <c r="K11" s="62">
        <f t="shared" si="8"/>
        <v>104587.41</v>
      </c>
      <c r="L11" s="62"/>
      <c r="M11" s="63" t="s">
        <v>28</v>
      </c>
      <c r="N11" s="62">
        <f t="shared" ref="N11:U11" si="9">SUM(N12:N19)</f>
        <v>16753.38</v>
      </c>
      <c r="O11" s="62">
        <f t="shared" si="9"/>
        <v>18012.67</v>
      </c>
      <c r="P11" s="62">
        <f t="shared" si="9"/>
        <v>15374.72</v>
      </c>
      <c r="Q11" s="62">
        <f t="shared" si="9"/>
        <v>18178.87</v>
      </c>
      <c r="R11" s="62">
        <f t="shared" si="9"/>
        <v>12642.01</v>
      </c>
      <c r="S11" s="62">
        <f t="shared" si="9"/>
        <v>10997.88</v>
      </c>
      <c r="T11" s="62">
        <f t="shared" si="9"/>
        <v>10671.88</v>
      </c>
      <c r="U11" s="62">
        <f t="shared" si="9"/>
        <v>1956</v>
      </c>
    </row>
    <row r="12" s="1" customFormat="1" ht="21.95" customHeight="1" spans="1:21">
      <c r="A12" s="11"/>
      <c r="B12" s="15" t="s">
        <v>29</v>
      </c>
      <c r="C12" s="15"/>
      <c r="D12" s="15"/>
      <c r="E12" s="15"/>
      <c r="F12" s="13"/>
      <c r="G12" s="14"/>
      <c r="H12" s="12" t="s">
        <v>27</v>
      </c>
      <c r="I12" s="64">
        <v>76935</v>
      </c>
      <c r="J12" s="64">
        <v>76935</v>
      </c>
      <c r="K12" s="65">
        <f t="shared" ref="K12:K16" si="10">SUM(N12:U12)</f>
        <v>76935</v>
      </c>
      <c r="L12" s="62"/>
      <c r="M12" s="66" t="s">
        <v>30</v>
      </c>
      <c r="N12" s="62">
        <v>14000</v>
      </c>
      <c r="O12" s="62">
        <v>11000</v>
      </c>
      <c r="P12" s="62">
        <v>12335</v>
      </c>
      <c r="Q12" s="62">
        <v>12100</v>
      </c>
      <c r="R12" s="62">
        <v>10000</v>
      </c>
      <c r="S12" s="62">
        <v>9000</v>
      </c>
      <c r="T12" s="62">
        <v>8500</v>
      </c>
      <c r="U12" s="62"/>
    </row>
    <row r="13" s="1" customFormat="1" ht="21.95" customHeight="1" spans="1:21">
      <c r="A13" s="11"/>
      <c r="B13" s="16" t="s">
        <v>31</v>
      </c>
      <c r="C13" s="17"/>
      <c r="D13" s="17"/>
      <c r="E13" s="18"/>
      <c r="F13" s="13"/>
      <c r="G13" s="14"/>
      <c r="H13" s="12" t="s">
        <v>32</v>
      </c>
      <c r="I13" s="64">
        <v>13537</v>
      </c>
      <c r="J13" s="64">
        <v>13537</v>
      </c>
      <c r="K13" s="65">
        <v>13537</v>
      </c>
      <c r="L13" s="62"/>
      <c r="M13" s="66" t="s">
        <v>33</v>
      </c>
      <c r="N13" s="62">
        <v>1642</v>
      </c>
      <c r="O13" s="62">
        <v>4976</v>
      </c>
      <c r="P13" s="62">
        <v>1300</v>
      </c>
      <c r="Q13" s="62">
        <v>4524</v>
      </c>
      <c r="R13" s="62">
        <v>1095</v>
      </c>
      <c r="S13" s="62"/>
      <c r="T13" s="62"/>
      <c r="U13" s="62"/>
    </row>
    <row r="14" s="1" customFormat="1" ht="21.95" customHeight="1" spans="1:21">
      <c r="A14" s="11"/>
      <c r="B14" s="15" t="s">
        <v>34</v>
      </c>
      <c r="C14" s="15"/>
      <c r="D14" s="15"/>
      <c r="E14" s="15"/>
      <c r="F14" s="13"/>
      <c r="G14" s="14"/>
      <c r="H14" s="12" t="s">
        <v>27</v>
      </c>
      <c r="I14" s="64">
        <v>9289.41</v>
      </c>
      <c r="J14" s="64">
        <v>9289.41</v>
      </c>
      <c r="K14" s="65">
        <f t="shared" si="10"/>
        <v>9289.41</v>
      </c>
      <c r="L14" s="62"/>
      <c r="M14" s="66" t="s">
        <v>30</v>
      </c>
      <c r="N14" s="62">
        <v>1004.38</v>
      </c>
      <c r="O14" s="62">
        <v>1740.67</v>
      </c>
      <c r="P14" s="62">
        <v>1470.72</v>
      </c>
      <c r="Q14" s="62">
        <v>756.87</v>
      </c>
      <c r="R14" s="62">
        <v>750.01</v>
      </c>
      <c r="S14" s="62">
        <v>1708.88</v>
      </c>
      <c r="T14" s="62">
        <v>1857.88</v>
      </c>
      <c r="U14" s="62"/>
    </row>
    <row r="15" s="1" customFormat="1" ht="21.95" customHeight="1" spans="1:21">
      <c r="A15" s="11"/>
      <c r="B15" s="19" t="s">
        <v>35</v>
      </c>
      <c r="C15" s="20"/>
      <c r="D15" s="20"/>
      <c r="E15" s="21"/>
      <c r="F15" s="13"/>
      <c r="G15" s="14"/>
      <c r="H15" s="12" t="s">
        <v>32</v>
      </c>
      <c r="I15" s="64">
        <v>1168</v>
      </c>
      <c r="J15" s="64">
        <v>1168</v>
      </c>
      <c r="K15" s="65">
        <v>1168</v>
      </c>
      <c r="L15" s="62"/>
      <c r="M15" s="66" t="s">
        <v>33</v>
      </c>
      <c r="N15" s="62"/>
      <c r="O15" s="62">
        <v>296</v>
      </c>
      <c r="P15" s="62">
        <v>269</v>
      </c>
      <c r="Q15" s="62"/>
      <c r="R15" s="62"/>
      <c r="S15" s="62">
        <v>289</v>
      </c>
      <c r="T15" s="62">
        <v>314</v>
      </c>
      <c r="U15" s="62"/>
    </row>
    <row r="16" s="1" customFormat="1" ht="21.95" customHeight="1" spans="1:21">
      <c r="A16" s="11"/>
      <c r="B16" s="15" t="s">
        <v>36</v>
      </c>
      <c r="C16" s="15"/>
      <c r="D16" s="15"/>
      <c r="E16" s="15"/>
      <c r="F16" s="13"/>
      <c r="G16" s="14"/>
      <c r="H16" s="12" t="s">
        <v>27</v>
      </c>
      <c r="I16" s="64">
        <v>904</v>
      </c>
      <c r="J16" s="64">
        <v>904</v>
      </c>
      <c r="K16" s="65">
        <f t="shared" si="10"/>
        <v>904</v>
      </c>
      <c r="L16" s="62"/>
      <c r="M16" s="66" t="s">
        <v>30</v>
      </c>
      <c r="N16" s="62">
        <v>107</v>
      </c>
      <c r="O16" s="62"/>
      <c r="P16" s="62"/>
      <c r="Q16" s="62"/>
      <c r="R16" s="62">
        <v>797</v>
      </c>
      <c r="S16" s="62"/>
      <c r="T16" s="62"/>
      <c r="U16" s="62"/>
    </row>
    <row r="17" s="1" customFormat="1" ht="21.95" customHeight="1" spans="1:21">
      <c r="A17" s="11"/>
      <c r="B17" s="19" t="s">
        <v>37</v>
      </c>
      <c r="C17" s="20"/>
      <c r="D17" s="20"/>
      <c r="E17" s="21"/>
      <c r="F17" s="13"/>
      <c r="G17" s="14"/>
      <c r="H17" s="12" t="s">
        <v>32</v>
      </c>
      <c r="I17" s="64">
        <v>798</v>
      </c>
      <c r="J17" s="64">
        <v>798</v>
      </c>
      <c r="K17" s="65">
        <v>798</v>
      </c>
      <c r="L17" s="62"/>
      <c r="M17" s="66" t="s">
        <v>33</v>
      </c>
      <c r="N17" s="62"/>
      <c r="O17" s="62"/>
      <c r="P17" s="62"/>
      <c r="Q17" s="62">
        <v>798</v>
      </c>
      <c r="R17" s="62"/>
      <c r="S17" s="62"/>
      <c r="T17" s="62"/>
      <c r="U17" s="62"/>
    </row>
    <row r="18" s="1" customFormat="1" ht="21.95" customHeight="1" spans="1:21">
      <c r="A18" s="11"/>
      <c r="B18" s="15" t="s">
        <v>38</v>
      </c>
      <c r="C18" s="15"/>
      <c r="D18" s="15"/>
      <c r="E18" s="15"/>
      <c r="F18" s="13"/>
      <c r="G18" s="14"/>
      <c r="H18" s="12" t="s">
        <v>39</v>
      </c>
      <c r="I18" s="64">
        <v>1655</v>
      </c>
      <c r="J18" s="64">
        <v>1655</v>
      </c>
      <c r="K18" s="65">
        <f t="shared" ref="K18:K23" si="11">SUM(N18:U18)</f>
        <v>1655</v>
      </c>
      <c r="L18" s="62"/>
      <c r="M18" s="67" t="s">
        <v>40</v>
      </c>
      <c r="N18" s="62"/>
      <c r="O18" s="62"/>
      <c r="P18" s="62"/>
      <c r="Q18" s="62"/>
      <c r="R18" s="62"/>
      <c r="S18" s="62"/>
      <c r="T18" s="62"/>
      <c r="U18" s="62">
        <v>1655</v>
      </c>
    </row>
    <row r="19" s="1" customFormat="1" ht="21.95" customHeight="1" spans="1:21">
      <c r="A19" s="11"/>
      <c r="B19" s="15" t="s">
        <v>41</v>
      </c>
      <c r="C19" s="15"/>
      <c r="D19" s="15"/>
      <c r="E19" s="15"/>
      <c r="F19" s="13"/>
      <c r="G19" s="14"/>
      <c r="H19" s="12" t="s">
        <v>32</v>
      </c>
      <c r="I19" s="64">
        <v>301</v>
      </c>
      <c r="J19" s="64">
        <v>301</v>
      </c>
      <c r="K19" s="65">
        <v>301</v>
      </c>
      <c r="L19" s="62"/>
      <c r="M19" s="66" t="s">
        <v>33</v>
      </c>
      <c r="N19" s="62"/>
      <c r="O19" s="62"/>
      <c r="P19" s="62"/>
      <c r="Q19" s="62"/>
      <c r="R19" s="62"/>
      <c r="S19" s="62"/>
      <c r="T19" s="62"/>
      <c r="U19" s="62">
        <v>301</v>
      </c>
    </row>
    <row r="20" s="1" customFormat="1" ht="21.95" customHeight="1" spans="1:21">
      <c r="A20" s="11"/>
      <c r="B20" s="15" t="s">
        <v>42</v>
      </c>
      <c r="C20" s="15"/>
      <c r="D20" s="15"/>
      <c r="E20" s="15"/>
      <c r="F20" s="13"/>
      <c r="G20" s="14"/>
      <c r="H20" s="12"/>
      <c r="I20" s="64"/>
      <c r="J20" s="64"/>
      <c r="K20" s="65">
        <f t="shared" si="11"/>
        <v>0</v>
      </c>
      <c r="L20" s="62"/>
      <c r="M20" s="63"/>
      <c r="N20" s="62"/>
      <c r="O20" s="62"/>
      <c r="P20" s="62"/>
      <c r="Q20" s="62"/>
      <c r="R20" s="62"/>
      <c r="S20" s="62"/>
      <c r="T20" s="62"/>
      <c r="U20" s="62"/>
    </row>
    <row r="21" s="1" customFormat="1" ht="21.95" customHeight="1" spans="1:21">
      <c r="A21" s="11"/>
      <c r="B21" s="15" t="s">
        <v>42</v>
      </c>
      <c r="C21" s="15"/>
      <c r="D21" s="15"/>
      <c r="E21" s="15"/>
      <c r="F21" s="13"/>
      <c r="G21" s="14"/>
      <c r="H21" s="12"/>
      <c r="I21" s="64"/>
      <c r="J21" s="64"/>
      <c r="K21" s="65">
        <f t="shared" si="11"/>
        <v>0</v>
      </c>
      <c r="L21" s="62"/>
      <c r="M21" s="63"/>
      <c r="N21" s="62"/>
      <c r="O21" s="62"/>
      <c r="P21" s="62"/>
      <c r="Q21" s="62"/>
      <c r="R21" s="62"/>
      <c r="S21" s="62"/>
      <c r="T21" s="62"/>
      <c r="U21" s="62"/>
    </row>
    <row r="22" s="1" customFormat="1" ht="21.95" customHeight="1" spans="1:21">
      <c r="A22" s="22">
        <v>2</v>
      </c>
      <c r="B22" s="23" t="s">
        <v>43</v>
      </c>
      <c r="C22" s="23"/>
      <c r="D22" s="23"/>
      <c r="E22" s="23"/>
      <c r="F22" s="13"/>
      <c r="G22" s="14"/>
      <c r="H22" s="12" t="s">
        <v>44</v>
      </c>
      <c r="I22" s="64">
        <v>24536.76</v>
      </c>
      <c r="J22" s="64"/>
      <c r="K22" s="65">
        <f t="shared" si="11"/>
        <v>24536.76</v>
      </c>
      <c r="L22" s="62"/>
      <c r="M22" s="66" t="s">
        <v>45</v>
      </c>
      <c r="N22" s="68">
        <v>2643.51</v>
      </c>
      <c r="O22" s="68">
        <v>6234.91</v>
      </c>
      <c r="P22" s="68">
        <v>4410.55</v>
      </c>
      <c r="Q22" s="68">
        <v>2266.25</v>
      </c>
      <c r="R22" s="68">
        <v>4006.74</v>
      </c>
      <c r="S22" s="68">
        <v>1864.43</v>
      </c>
      <c r="T22" s="68">
        <v>3110.37</v>
      </c>
      <c r="U22" s="62"/>
    </row>
    <row r="23" s="1" customFormat="1" ht="21.95" customHeight="1" spans="1:21">
      <c r="A23" s="24"/>
      <c r="B23" s="25" t="s">
        <v>46</v>
      </c>
      <c r="C23" s="26"/>
      <c r="D23" s="26"/>
      <c r="E23" s="27"/>
      <c r="F23" s="13"/>
      <c r="G23" s="14"/>
      <c r="H23" s="12"/>
      <c r="I23" s="64"/>
      <c r="J23" s="64"/>
      <c r="K23" s="65">
        <f t="shared" si="11"/>
        <v>0</v>
      </c>
      <c r="L23" s="62"/>
      <c r="M23" s="63"/>
      <c r="N23" s="62"/>
      <c r="O23" s="62"/>
      <c r="P23" s="62"/>
      <c r="Q23" s="62"/>
      <c r="R23" s="62"/>
      <c r="S23" s="62"/>
      <c r="T23" s="62"/>
      <c r="U23" s="62"/>
    </row>
    <row r="24" s="1" customFormat="1" ht="21.95" customHeight="1" spans="1:21">
      <c r="A24" s="28"/>
      <c r="B24" s="29" t="s">
        <v>47</v>
      </c>
      <c r="C24" s="23" t="s">
        <v>48</v>
      </c>
      <c r="D24" s="23"/>
      <c r="E24" s="23"/>
      <c r="F24" s="13"/>
      <c r="G24" s="14"/>
      <c r="H24" s="12" t="s">
        <v>49</v>
      </c>
      <c r="I24" s="64">
        <f t="shared" ref="I24:L24" si="12">I25+I26</f>
        <v>3752</v>
      </c>
      <c r="J24" s="64">
        <f t="shared" si="12"/>
        <v>0</v>
      </c>
      <c r="K24" s="69">
        <f t="shared" si="12"/>
        <v>3752</v>
      </c>
      <c r="L24" s="64">
        <f t="shared" si="12"/>
        <v>0</v>
      </c>
      <c r="M24" s="69"/>
      <c r="N24" s="64">
        <f t="shared" ref="N24:T24" si="13">N25+N26</f>
        <v>818.78</v>
      </c>
      <c r="O24" s="64">
        <f t="shared" si="13"/>
        <v>731.98</v>
      </c>
      <c r="P24" s="64">
        <f t="shared" si="13"/>
        <v>262.54</v>
      </c>
      <c r="Q24" s="64">
        <f t="shared" si="13"/>
        <v>652.57</v>
      </c>
      <c r="R24" s="64">
        <f t="shared" si="13"/>
        <v>634.27</v>
      </c>
      <c r="S24" s="64">
        <f t="shared" si="13"/>
        <v>461.95</v>
      </c>
      <c r="T24" s="64">
        <f t="shared" si="13"/>
        <v>189.91</v>
      </c>
      <c r="U24" s="62"/>
    </row>
    <row r="25" s="1" customFormat="1" ht="21.95" customHeight="1" spans="1:21">
      <c r="A25" s="28"/>
      <c r="B25" s="30"/>
      <c r="C25" s="31" t="s">
        <v>50</v>
      </c>
      <c r="D25" s="23" t="s">
        <v>51</v>
      </c>
      <c r="E25" s="23"/>
      <c r="F25" s="13"/>
      <c r="G25" s="14"/>
      <c r="H25" s="12" t="s">
        <v>52</v>
      </c>
      <c r="I25" s="64">
        <v>1558</v>
      </c>
      <c r="J25" s="64"/>
      <c r="K25" s="65">
        <f t="shared" ref="K25:K33" si="14">SUM(N25:U25)</f>
        <v>1558</v>
      </c>
      <c r="L25" s="62"/>
      <c r="M25" s="66" t="s">
        <v>53</v>
      </c>
      <c r="N25" s="62">
        <v>218.78</v>
      </c>
      <c r="O25" s="62">
        <v>231.98</v>
      </c>
      <c r="P25" s="62">
        <v>112.54</v>
      </c>
      <c r="Q25" s="62">
        <v>202.57</v>
      </c>
      <c r="R25" s="62">
        <v>340.27</v>
      </c>
      <c r="S25" s="62">
        <v>311.95</v>
      </c>
      <c r="T25" s="62">
        <v>139.91</v>
      </c>
      <c r="U25" s="62"/>
    </row>
    <row r="26" s="1" customFormat="1" ht="21.95" customHeight="1" spans="1:21">
      <c r="A26" s="28"/>
      <c r="B26" s="30"/>
      <c r="C26" s="31"/>
      <c r="D26" s="23" t="s">
        <v>54</v>
      </c>
      <c r="E26" s="23"/>
      <c r="F26" s="13"/>
      <c r="G26" s="14"/>
      <c r="H26" s="12" t="s">
        <v>55</v>
      </c>
      <c r="I26" s="64">
        <v>2194</v>
      </c>
      <c r="J26" s="64"/>
      <c r="K26" s="65">
        <f t="shared" si="14"/>
        <v>2194</v>
      </c>
      <c r="L26" s="62"/>
      <c r="M26" s="66" t="s">
        <v>56</v>
      </c>
      <c r="N26" s="62">
        <v>600</v>
      </c>
      <c r="O26" s="62">
        <v>500</v>
      </c>
      <c r="P26" s="62">
        <v>150</v>
      </c>
      <c r="Q26" s="62">
        <v>450</v>
      </c>
      <c r="R26" s="62">
        <v>294</v>
      </c>
      <c r="S26" s="62">
        <v>150</v>
      </c>
      <c r="T26" s="62">
        <v>50</v>
      </c>
      <c r="U26" s="62"/>
    </row>
    <row r="27" s="1" customFormat="1" ht="21.95" customHeight="1" spans="1:21">
      <c r="A27" s="28"/>
      <c r="B27" s="30"/>
      <c r="C27" s="31"/>
      <c r="D27" s="23" t="s">
        <v>57</v>
      </c>
      <c r="E27" s="23"/>
      <c r="F27" s="13"/>
      <c r="G27" s="14"/>
      <c r="H27" s="12"/>
      <c r="I27" s="64"/>
      <c r="J27" s="64"/>
      <c r="K27" s="65">
        <f t="shared" si="14"/>
        <v>0</v>
      </c>
      <c r="L27" s="62"/>
      <c r="M27" s="63"/>
      <c r="N27" s="62"/>
      <c r="O27" s="62"/>
      <c r="P27" s="62"/>
      <c r="Q27" s="62"/>
      <c r="R27" s="62"/>
      <c r="S27" s="62"/>
      <c r="T27" s="62"/>
      <c r="U27" s="62"/>
    </row>
    <row r="28" s="1" customFormat="1" ht="21.95" customHeight="1" spans="1:21">
      <c r="A28" s="28"/>
      <c r="B28" s="30"/>
      <c r="C28" s="31"/>
      <c r="D28" s="23" t="s">
        <v>58</v>
      </c>
      <c r="E28" s="23"/>
      <c r="F28" s="13"/>
      <c r="G28" s="14"/>
      <c r="H28" s="12"/>
      <c r="I28" s="64"/>
      <c r="J28" s="64"/>
      <c r="K28" s="65">
        <f t="shared" si="14"/>
        <v>0</v>
      </c>
      <c r="L28" s="62"/>
      <c r="M28" s="63"/>
      <c r="N28" s="62"/>
      <c r="O28" s="62"/>
      <c r="P28" s="62"/>
      <c r="Q28" s="62"/>
      <c r="R28" s="62"/>
      <c r="S28" s="62"/>
      <c r="T28" s="62"/>
      <c r="U28" s="62"/>
    </row>
    <row r="29" s="1" customFormat="1" ht="21.95" customHeight="1" spans="1:21">
      <c r="A29" s="28"/>
      <c r="B29" s="30"/>
      <c r="C29" s="31"/>
      <c r="D29" s="23" t="s">
        <v>59</v>
      </c>
      <c r="E29" s="23"/>
      <c r="F29" s="13"/>
      <c r="G29" s="14"/>
      <c r="H29" s="12"/>
      <c r="I29" s="64"/>
      <c r="J29" s="64"/>
      <c r="K29" s="65">
        <f t="shared" si="14"/>
        <v>0</v>
      </c>
      <c r="L29" s="62"/>
      <c r="M29" s="63"/>
      <c r="N29" s="62"/>
      <c r="O29" s="62"/>
      <c r="P29" s="62"/>
      <c r="Q29" s="62"/>
      <c r="R29" s="62"/>
      <c r="S29" s="62"/>
      <c r="T29" s="62"/>
      <c r="U29" s="62"/>
    </row>
    <row r="30" s="1" customFormat="1" ht="21.95" customHeight="1" spans="1:21">
      <c r="A30" s="28"/>
      <c r="B30" s="30"/>
      <c r="C30" s="31"/>
      <c r="D30" s="25" t="s">
        <v>60</v>
      </c>
      <c r="E30" s="27"/>
      <c r="F30" s="13"/>
      <c r="G30" s="14"/>
      <c r="H30" s="12"/>
      <c r="I30" s="64"/>
      <c r="J30" s="64"/>
      <c r="K30" s="65">
        <f t="shared" si="14"/>
        <v>0</v>
      </c>
      <c r="L30" s="62"/>
      <c r="M30" s="63"/>
      <c r="N30" s="62"/>
      <c r="O30" s="62"/>
      <c r="P30" s="62"/>
      <c r="Q30" s="62"/>
      <c r="R30" s="62"/>
      <c r="S30" s="62"/>
      <c r="T30" s="62"/>
      <c r="U30" s="62"/>
    </row>
    <row r="31" s="1" customFormat="1" ht="21.95" customHeight="1" spans="1:21">
      <c r="A31" s="28"/>
      <c r="B31" s="30"/>
      <c r="C31" s="31"/>
      <c r="D31" s="25" t="s">
        <v>61</v>
      </c>
      <c r="E31" s="27"/>
      <c r="F31" s="13"/>
      <c r="G31" s="14"/>
      <c r="H31" s="12"/>
      <c r="I31" s="64"/>
      <c r="J31" s="64"/>
      <c r="K31" s="65">
        <f t="shared" si="14"/>
        <v>0</v>
      </c>
      <c r="L31" s="62"/>
      <c r="M31" s="63"/>
      <c r="N31" s="62"/>
      <c r="O31" s="62"/>
      <c r="P31" s="62"/>
      <c r="Q31" s="62"/>
      <c r="R31" s="62"/>
      <c r="S31" s="62"/>
      <c r="T31" s="62"/>
      <c r="U31" s="62"/>
    </row>
    <row r="32" s="1" customFormat="1" ht="21.95" customHeight="1" spans="1:21">
      <c r="A32" s="28"/>
      <c r="B32" s="30"/>
      <c r="C32" s="31"/>
      <c r="D32" s="25" t="s">
        <v>62</v>
      </c>
      <c r="E32" s="27"/>
      <c r="F32" s="13"/>
      <c r="G32" s="14"/>
      <c r="H32" s="12"/>
      <c r="I32" s="64"/>
      <c r="J32" s="64"/>
      <c r="K32" s="65">
        <f t="shared" si="14"/>
        <v>0</v>
      </c>
      <c r="L32" s="62"/>
      <c r="M32" s="63"/>
      <c r="N32" s="62"/>
      <c r="O32" s="62"/>
      <c r="P32" s="62"/>
      <c r="Q32" s="62"/>
      <c r="R32" s="62"/>
      <c r="S32" s="62"/>
      <c r="T32" s="62"/>
      <c r="U32" s="62"/>
    </row>
    <row r="33" s="1" customFormat="1" ht="21.95" customHeight="1" spans="1:21">
      <c r="A33" s="28"/>
      <c r="B33" s="30"/>
      <c r="C33" s="31"/>
      <c r="D33" s="23" t="s">
        <v>63</v>
      </c>
      <c r="E33" s="23"/>
      <c r="F33" s="13"/>
      <c r="G33" s="14"/>
      <c r="H33" s="12"/>
      <c r="I33" s="64"/>
      <c r="J33" s="64"/>
      <c r="K33" s="65">
        <f t="shared" si="14"/>
        <v>0</v>
      </c>
      <c r="L33" s="62"/>
      <c r="M33" s="63"/>
      <c r="N33" s="62"/>
      <c r="O33" s="62"/>
      <c r="P33" s="62"/>
      <c r="Q33" s="62"/>
      <c r="R33" s="62"/>
      <c r="S33" s="62"/>
      <c r="T33" s="62"/>
      <c r="U33" s="62"/>
    </row>
    <row r="34" s="1" customFormat="1" ht="21.95" customHeight="1" spans="1:21">
      <c r="A34" s="28"/>
      <c r="B34" s="30"/>
      <c r="C34" s="23" t="s">
        <v>64</v>
      </c>
      <c r="D34" s="23"/>
      <c r="E34" s="23"/>
      <c r="F34" s="13"/>
      <c r="G34" s="14"/>
      <c r="H34" s="12"/>
      <c r="I34" s="64">
        <f t="shared" ref="I34:L34" si="15">I24-I25-I26</f>
        <v>0</v>
      </c>
      <c r="J34" s="64">
        <f t="shared" si="15"/>
        <v>0</v>
      </c>
      <c r="K34" s="69">
        <f t="shared" si="15"/>
        <v>0</v>
      </c>
      <c r="L34" s="64">
        <f t="shared" si="15"/>
        <v>0</v>
      </c>
      <c r="M34" s="69"/>
      <c r="N34" s="64">
        <f t="shared" ref="N34:T34" si="16">N24-N25-N26</f>
        <v>0</v>
      </c>
      <c r="O34" s="64">
        <f t="shared" si="16"/>
        <v>0</v>
      </c>
      <c r="P34" s="64">
        <f t="shared" si="16"/>
        <v>0</v>
      </c>
      <c r="Q34" s="64">
        <f t="shared" si="16"/>
        <v>0</v>
      </c>
      <c r="R34" s="64">
        <f t="shared" si="16"/>
        <v>0</v>
      </c>
      <c r="S34" s="64">
        <f t="shared" si="16"/>
        <v>0</v>
      </c>
      <c r="T34" s="64">
        <f t="shared" si="16"/>
        <v>0</v>
      </c>
      <c r="U34" s="62"/>
    </row>
    <row r="35" s="1" customFormat="1" ht="21.95" customHeight="1" spans="1:21">
      <c r="A35" s="24"/>
      <c r="B35" s="32"/>
      <c r="C35" s="25" t="s">
        <v>46</v>
      </c>
      <c r="D35" s="26"/>
      <c r="E35" s="27"/>
      <c r="F35" s="13"/>
      <c r="G35" s="14"/>
      <c r="H35" s="12"/>
      <c r="I35" s="64"/>
      <c r="J35" s="64"/>
      <c r="K35" s="65">
        <f t="shared" ref="K35:K37" si="17">SUM(N35:U35)</f>
        <v>0</v>
      </c>
      <c r="L35" s="62"/>
      <c r="M35" s="63"/>
      <c r="N35" s="62"/>
      <c r="O35" s="62"/>
      <c r="P35" s="62"/>
      <c r="Q35" s="62"/>
      <c r="R35" s="62"/>
      <c r="S35" s="62"/>
      <c r="T35" s="62"/>
      <c r="U35" s="62"/>
    </row>
    <row r="36" s="1" customFormat="1" ht="26.25" customHeight="1" spans="1:21">
      <c r="A36" s="22">
        <v>4</v>
      </c>
      <c r="B36" s="29" t="s">
        <v>65</v>
      </c>
      <c r="C36" s="33" t="s">
        <v>48</v>
      </c>
      <c r="D36" s="34"/>
      <c r="E36" s="35"/>
      <c r="F36" s="13"/>
      <c r="G36" s="14"/>
      <c r="H36" s="12" t="s">
        <v>66</v>
      </c>
      <c r="I36" s="64">
        <v>30454.92</v>
      </c>
      <c r="J36" s="64"/>
      <c r="K36" s="65">
        <f t="shared" si="17"/>
        <v>30454.92</v>
      </c>
      <c r="L36" s="62"/>
      <c r="M36" s="63" t="s">
        <v>67</v>
      </c>
      <c r="N36" s="62">
        <v>3902.31</v>
      </c>
      <c r="O36" s="62">
        <v>4192.81</v>
      </c>
      <c r="P36" s="62">
        <v>1833.92</v>
      </c>
      <c r="Q36" s="62">
        <v>3610.21</v>
      </c>
      <c r="R36" s="62">
        <v>4939.65</v>
      </c>
      <c r="S36" s="62">
        <v>7375.93</v>
      </c>
      <c r="T36" s="62">
        <v>3502.99</v>
      </c>
      <c r="U36" s="62">
        <v>1097.1</v>
      </c>
    </row>
    <row r="37" s="1" customFormat="1" ht="26.25" customHeight="1" spans="1:21">
      <c r="A37" s="28"/>
      <c r="B37" s="30"/>
      <c r="C37" s="36"/>
      <c r="D37" s="37"/>
      <c r="E37" s="38"/>
      <c r="F37" s="13"/>
      <c r="G37" s="14"/>
      <c r="H37" s="12" t="s">
        <v>68</v>
      </c>
      <c r="I37" s="64">
        <v>1680</v>
      </c>
      <c r="J37" s="64"/>
      <c r="K37" s="65">
        <f t="shared" si="17"/>
        <v>1680</v>
      </c>
      <c r="L37" s="62"/>
      <c r="M37" s="63"/>
      <c r="N37" s="62"/>
      <c r="O37" s="62"/>
      <c r="P37" s="62"/>
      <c r="Q37" s="62"/>
      <c r="R37" s="62"/>
      <c r="S37" s="62">
        <v>500</v>
      </c>
      <c r="T37" s="62">
        <v>400</v>
      </c>
      <c r="U37" s="62">
        <v>780</v>
      </c>
    </row>
    <row r="38" s="1" customFormat="1" ht="26.25" customHeight="1" spans="1:21">
      <c r="A38" s="28"/>
      <c r="B38" s="30"/>
      <c r="C38" s="39" t="s">
        <v>69</v>
      </c>
      <c r="D38" s="40"/>
      <c r="E38" s="41"/>
      <c r="F38" s="13"/>
      <c r="G38" s="14"/>
      <c r="H38" s="12" t="s">
        <v>66</v>
      </c>
      <c r="I38" s="64">
        <v>29418.92</v>
      </c>
      <c r="J38" s="64"/>
      <c r="K38" s="65">
        <v>29418.92</v>
      </c>
      <c r="L38" s="62"/>
      <c r="M38" s="63" t="s">
        <v>67</v>
      </c>
      <c r="N38" s="62">
        <v>3902.31</v>
      </c>
      <c r="O38" s="62">
        <v>4192.81</v>
      </c>
      <c r="P38" s="62">
        <v>1833.92</v>
      </c>
      <c r="Q38" s="62">
        <v>3610.21</v>
      </c>
      <c r="R38" s="62">
        <v>4939.65</v>
      </c>
      <c r="S38" s="62">
        <v>7375.93</v>
      </c>
      <c r="T38" s="62">
        <v>3502.99</v>
      </c>
      <c r="U38" s="62">
        <v>61.1</v>
      </c>
    </row>
    <row r="39" s="1" customFormat="1" ht="21.95" customHeight="1" spans="1:21">
      <c r="A39" s="28"/>
      <c r="B39" s="30"/>
      <c r="C39" s="23" t="s">
        <v>64</v>
      </c>
      <c r="D39" s="23"/>
      <c r="E39" s="23"/>
      <c r="F39" s="13"/>
      <c r="G39" s="14"/>
      <c r="H39" s="12"/>
      <c r="I39" s="64">
        <f>I36+I37-I38+1036</f>
        <v>3752</v>
      </c>
      <c r="J39" s="64">
        <f t="shared" ref="J39:U39" si="18">J36+J37-J38</f>
        <v>0</v>
      </c>
      <c r="K39" s="70">
        <f>K36+K37-K38+1036</f>
        <v>3752</v>
      </c>
      <c r="L39" s="64">
        <f t="shared" si="18"/>
        <v>0</v>
      </c>
      <c r="M39" s="69"/>
      <c r="N39" s="64">
        <f t="shared" si="18"/>
        <v>0</v>
      </c>
      <c r="O39" s="64">
        <f t="shared" si="18"/>
        <v>0</v>
      </c>
      <c r="P39" s="64">
        <f t="shared" si="18"/>
        <v>0</v>
      </c>
      <c r="Q39" s="64">
        <f t="shared" si="18"/>
        <v>0</v>
      </c>
      <c r="R39" s="64">
        <f t="shared" si="18"/>
        <v>0</v>
      </c>
      <c r="S39" s="64">
        <f t="shared" si="18"/>
        <v>500</v>
      </c>
      <c r="T39" s="64">
        <f t="shared" si="18"/>
        <v>400</v>
      </c>
      <c r="U39" s="64">
        <f t="shared" si="18"/>
        <v>1816</v>
      </c>
    </row>
    <row r="40" s="1" customFormat="1" ht="21.95" customHeight="1" spans="1:21">
      <c r="A40" s="24"/>
      <c r="B40" s="32"/>
      <c r="C40" s="25" t="s">
        <v>46</v>
      </c>
      <c r="D40" s="26"/>
      <c r="E40" s="27"/>
      <c r="F40" s="13"/>
      <c r="G40" s="14"/>
      <c r="H40" s="12" t="s">
        <v>66</v>
      </c>
      <c r="I40" s="64">
        <v>1036</v>
      </c>
      <c r="J40" s="64">
        <v>1036</v>
      </c>
      <c r="K40" s="65">
        <v>1036</v>
      </c>
      <c r="L40" s="62"/>
      <c r="M40" s="63" t="s">
        <v>70</v>
      </c>
      <c r="N40" s="62">
        <v>92.69</v>
      </c>
      <c r="O40" s="62">
        <v>105.06</v>
      </c>
      <c r="P40" s="62">
        <v>74.42</v>
      </c>
      <c r="Q40" s="62">
        <v>173.04</v>
      </c>
      <c r="R40" s="62">
        <v>203.93</v>
      </c>
      <c r="S40" s="62">
        <v>257.08</v>
      </c>
      <c r="T40" s="62">
        <v>129.78</v>
      </c>
      <c r="U40" s="62"/>
    </row>
    <row r="41" s="1" customFormat="1" ht="21.95" customHeight="1" spans="1:21">
      <c r="A41" s="22">
        <v>5</v>
      </c>
      <c r="B41" s="23" t="s">
        <v>71</v>
      </c>
      <c r="C41" s="23"/>
      <c r="D41" s="23"/>
      <c r="E41" s="23"/>
      <c r="F41" s="13"/>
      <c r="G41" s="14"/>
      <c r="H41" s="12" t="s">
        <v>72</v>
      </c>
      <c r="I41" s="64">
        <v>10943.12</v>
      </c>
      <c r="J41" s="64"/>
      <c r="K41" s="65">
        <f t="shared" ref="K41:K44" si="19">SUM(N41:U41)</f>
        <v>10943.12</v>
      </c>
      <c r="L41" s="62"/>
      <c r="M41" s="63"/>
      <c r="N41" s="62">
        <v>1954.13</v>
      </c>
      <c r="O41" s="62">
        <v>1954.13</v>
      </c>
      <c r="P41" s="62">
        <v>2344.95</v>
      </c>
      <c r="Q41" s="62">
        <v>1563.3</v>
      </c>
      <c r="R41" s="62">
        <v>1954.13</v>
      </c>
      <c r="S41" s="62">
        <v>1172.48</v>
      </c>
      <c r="T41" s="62"/>
      <c r="U41" s="62"/>
    </row>
    <row r="42" s="1" customFormat="1" ht="21.95" customHeight="1" spans="1:21">
      <c r="A42" s="24"/>
      <c r="B42" s="25" t="s">
        <v>46</v>
      </c>
      <c r="C42" s="26"/>
      <c r="D42" s="26"/>
      <c r="E42" s="27"/>
      <c r="F42" s="13"/>
      <c r="G42" s="14"/>
      <c r="H42" s="12"/>
      <c r="I42" s="64"/>
      <c r="J42" s="64"/>
      <c r="K42" s="65">
        <f t="shared" si="19"/>
        <v>0</v>
      </c>
      <c r="L42" s="62"/>
      <c r="M42" s="63"/>
      <c r="N42" s="62"/>
      <c r="O42" s="62"/>
      <c r="P42" s="62"/>
      <c r="Q42" s="62"/>
      <c r="R42" s="62"/>
      <c r="S42" s="62"/>
      <c r="T42" s="62"/>
      <c r="U42" s="62"/>
    </row>
    <row r="43" s="1" customFormat="1" ht="21.95" customHeight="1" spans="1:21">
      <c r="A43" s="22">
        <v>6</v>
      </c>
      <c r="B43" s="23" t="s">
        <v>73</v>
      </c>
      <c r="C43" s="23"/>
      <c r="D43" s="23"/>
      <c r="E43" s="23"/>
      <c r="F43" s="13"/>
      <c r="G43" s="14"/>
      <c r="H43" s="12" t="s">
        <v>74</v>
      </c>
      <c r="I43" s="64">
        <v>2188</v>
      </c>
      <c r="J43" s="64"/>
      <c r="K43" s="65">
        <f t="shared" si="19"/>
        <v>2188</v>
      </c>
      <c r="L43" s="62"/>
      <c r="M43" s="63" t="s">
        <v>75</v>
      </c>
      <c r="N43" s="62"/>
      <c r="O43" s="62"/>
      <c r="P43" s="62"/>
      <c r="Q43" s="62"/>
      <c r="R43" s="62">
        <v>238</v>
      </c>
      <c r="S43" s="62"/>
      <c r="T43" s="62"/>
      <c r="U43" s="62">
        <v>1950</v>
      </c>
    </row>
    <row r="44" s="1" customFormat="1" ht="21.95" customHeight="1" spans="1:21">
      <c r="A44" s="24"/>
      <c r="B44" s="25" t="s">
        <v>46</v>
      </c>
      <c r="C44" s="26"/>
      <c r="D44" s="26"/>
      <c r="E44" s="27"/>
      <c r="F44" s="13"/>
      <c r="G44" s="14"/>
      <c r="H44" s="12"/>
      <c r="I44" s="64"/>
      <c r="J44" s="64"/>
      <c r="K44" s="65">
        <f t="shared" si="19"/>
        <v>0</v>
      </c>
      <c r="L44" s="62"/>
      <c r="M44" s="63"/>
      <c r="N44" s="62"/>
      <c r="O44" s="62"/>
      <c r="P44" s="62"/>
      <c r="Q44" s="62"/>
      <c r="R44" s="62"/>
      <c r="S44" s="62"/>
      <c r="T44" s="62"/>
      <c r="U44" s="62"/>
    </row>
    <row r="45" s="1" customFormat="1" ht="21.95" customHeight="1" spans="1:21">
      <c r="A45" s="22">
        <v>7</v>
      </c>
      <c r="B45" s="42" t="s">
        <v>76</v>
      </c>
      <c r="C45" s="43"/>
      <c r="D45" s="43"/>
      <c r="E45" s="44"/>
      <c r="F45" s="45"/>
      <c r="G45" s="8"/>
      <c r="H45" s="9"/>
      <c r="I45" s="71"/>
      <c r="J45" s="71"/>
      <c r="K45" s="72">
        <v>1252</v>
      </c>
      <c r="L45" s="61"/>
      <c r="M45" s="6"/>
      <c r="N45" s="61"/>
      <c r="O45" s="61"/>
      <c r="P45" s="61"/>
      <c r="Q45" s="61"/>
      <c r="R45" s="61"/>
      <c r="S45" s="61"/>
      <c r="T45" s="61"/>
      <c r="U45" s="61"/>
    </row>
    <row r="46" s="1" customFormat="1" ht="21.95" customHeight="1" spans="1:21">
      <c r="A46" s="28"/>
      <c r="B46" s="46" t="s">
        <v>77</v>
      </c>
      <c r="C46" s="47"/>
      <c r="D46" s="47"/>
      <c r="E46" s="48"/>
      <c r="F46" s="13"/>
      <c r="G46" s="14"/>
      <c r="H46" s="12"/>
      <c r="I46" s="64"/>
      <c r="J46" s="64"/>
      <c r="K46" s="65">
        <v>8817</v>
      </c>
      <c r="L46" s="62"/>
      <c r="M46" s="63"/>
      <c r="N46" s="62"/>
      <c r="O46" s="62"/>
      <c r="P46" s="62"/>
      <c r="Q46" s="62"/>
      <c r="R46" s="62"/>
      <c r="S46" s="62"/>
      <c r="T46" s="62"/>
      <c r="U46" s="62"/>
    </row>
    <row r="47" s="1" customFormat="1" ht="21.95" customHeight="1" spans="1:21">
      <c r="A47" s="28"/>
      <c r="B47" s="49"/>
      <c r="C47" s="50"/>
      <c r="D47" s="50"/>
      <c r="E47" s="51"/>
      <c r="F47" s="13"/>
      <c r="G47" s="14"/>
      <c r="H47" s="12" t="s">
        <v>66</v>
      </c>
      <c r="I47" s="64">
        <v>3043</v>
      </c>
      <c r="J47" s="64"/>
      <c r="K47" s="65">
        <v>3043</v>
      </c>
      <c r="L47" s="62"/>
      <c r="M47" s="63"/>
      <c r="N47" s="62"/>
      <c r="O47" s="62"/>
      <c r="P47" s="62">
        <v>43</v>
      </c>
      <c r="Q47" s="62"/>
      <c r="R47" s="62"/>
      <c r="S47" s="62">
        <v>3000</v>
      </c>
      <c r="T47" s="62"/>
      <c r="U47" s="62"/>
    </row>
    <row r="48" s="1" customFormat="1" ht="21.95" customHeight="1" spans="1:21">
      <c r="A48" s="28"/>
      <c r="B48" s="52"/>
      <c r="C48" s="53"/>
      <c r="D48" s="53"/>
      <c r="E48" s="54"/>
      <c r="F48" s="13"/>
      <c r="G48" s="14"/>
      <c r="H48" s="12" t="s">
        <v>68</v>
      </c>
      <c r="I48" s="64">
        <v>5774</v>
      </c>
      <c r="J48" s="62"/>
      <c r="K48" s="65">
        <f t="shared" ref="K48:K54" si="20">SUM(N48:U48)</f>
        <v>5774</v>
      </c>
      <c r="L48" s="62"/>
      <c r="M48" s="63"/>
      <c r="N48" s="62"/>
      <c r="O48" s="62">
        <v>28</v>
      </c>
      <c r="P48" s="62">
        <v>27</v>
      </c>
      <c r="Q48" s="62"/>
      <c r="R48" s="62"/>
      <c r="S48" s="62">
        <v>1132</v>
      </c>
      <c r="T48" s="62">
        <v>22</v>
      </c>
      <c r="U48" s="62">
        <v>4565</v>
      </c>
    </row>
    <row r="49" s="1" customFormat="1" ht="21.95" customHeight="1" spans="1:21">
      <c r="A49" s="28"/>
      <c r="B49" s="55" t="s">
        <v>78</v>
      </c>
      <c r="C49" s="56"/>
      <c r="D49" s="56"/>
      <c r="E49" s="57"/>
      <c r="F49" s="13"/>
      <c r="G49" s="14"/>
      <c r="H49" s="12"/>
      <c r="I49" s="64">
        <v>1209</v>
      </c>
      <c r="J49" s="62"/>
      <c r="K49" s="65">
        <v>1209</v>
      </c>
      <c r="L49" s="62"/>
      <c r="M49" s="63"/>
      <c r="N49" s="62"/>
      <c r="O49" s="62"/>
      <c r="P49" s="62"/>
      <c r="Q49" s="62"/>
      <c r="R49" s="62"/>
      <c r="S49" s="62"/>
      <c r="T49" s="62"/>
      <c r="U49" s="62">
        <v>1209</v>
      </c>
    </row>
    <row r="50" s="1" customFormat="1" ht="21.95" customHeight="1" spans="1:21">
      <c r="A50" s="24"/>
      <c r="B50" s="25" t="s">
        <v>46</v>
      </c>
      <c r="C50" s="26"/>
      <c r="D50" s="26"/>
      <c r="E50" s="27"/>
      <c r="F50" s="13"/>
      <c r="G50" s="14"/>
      <c r="H50" s="12" t="s">
        <v>66</v>
      </c>
      <c r="I50" s="64">
        <v>43</v>
      </c>
      <c r="J50" s="64">
        <v>43</v>
      </c>
      <c r="K50" s="65">
        <f t="shared" si="20"/>
        <v>43</v>
      </c>
      <c r="L50" s="62"/>
      <c r="M50" s="63" t="s">
        <v>70</v>
      </c>
      <c r="N50" s="62"/>
      <c r="O50" s="62"/>
      <c r="P50" s="62">
        <v>43</v>
      </c>
      <c r="Q50" s="62"/>
      <c r="R50" s="62"/>
      <c r="S50" s="62"/>
      <c r="T50" s="62"/>
      <c r="U50" s="62"/>
    </row>
    <row r="51" s="1" customFormat="1" ht="21.95" customHeight="1" spans="1:21">
      <c r="A51" s="22">
        <v>8</v>
      </c>
      <c r="B51" s="23" t="s">
        <v>79</v>
      </c>
      <c r="C51" s="23"/>
      <c r="D51" s="23"/>
      <c r="E51" s="23"/>
      <c r="F51" s="13"/>
      <c r="G51" s="14"/>
      <c r="H51" s="12"/>
      <c r="I51" s="64"/>
      <c r="J51" s="64"/>
      <c r="K51" s="65">
        <f t="shared" si="20"/>
        <v>0</v>
      </c>
      <c r="L51" s="62"/>
      <c r="M51" s="63"/>
      <c r="N51" s="62"/>
      <c r="O51" s="62"/>
      <c r="P51" s="62"/>
      <c r="Q51" s="62"/>
      <c r="R51" s="62"/>
      <c r="S51" s="62"/>
      <c r="T51" s="62"/>
      <c r="U51" s="62"/>
    </row>
    <row r="52" s="1" customFormat="1" ht="21.95" customHeight="1" spans="1:21">
      <c r="A52" s="28"/>
      <c r="B52" s="25" t="s">
        <v>46</v>
      </c>
      <c r="C52" s="26"/>
      <c r="D52" s="26"/>
      <c r="E52" s="27"/>
      <c r="F52" s="13"/>
      <c r="G52" s="14"/>
      <c r="H52" s="12"/>
      <c r="I52" s="64"/>
      <c r="J52" s="64"/>
      <c r="K52" s="65">
        <f t="shared" si="20"/>
        <v>0</v>
      </c>
      <c r="L52" s="62"/>
      <c r="M52" s="63"/>
      <c r="N52" s="62"/>
      <c r="O52" s="62"/>
      <c r="P52" s="62"/>
      <c r="Q52" s="62"/>
      <c r="R52" s="62"/>
      <c r="S52" s="62"/>
      <c r="T52" s="62"/>
      <c r="U52" s="62"/>
    </row>
    <row r="53" s="1" customFormat="1" ht="25.5" customHeight="1" spans="1:21">
      <c r="A53" s="22">
        <v>9</v>
      </c>
      <c r="B53" s="23" t="s">
        <v>80</v>
      </c>
      <c r="C53" s="23"/>
      <c r="D53" s="23"/>
      <c r="E53" s="23"/>
      <c r="F53" s="13"/>
      <c r="G53" s="14"/>
      <c r="H53" s="12"/>
      <c r="I53" s="64"/>
      <c r="J53" s="62"/>
      <c r="K53" s="65">
        <f t="shared" si="20"/>
        <v>0</v>
      </c>
      <c r="L53" s="62"/>
      <c r="M53" s="63"/>
      <c r="N53" s="62"/>
      <c r="O53" s="62"/>
      <c r="P53" s="62"/>
      <c r="Q53" s="62"/>
      <c r="R53" s="62"/>
      <c r="S53" s="62"/>
      <c r="T53" s="62"/>
      <c r="U53" s="62"/>
    </row>
    <row r="54" s="1" customFormat="1" ht="21.95" customHeight="1" spans="1:21">
      <c r="A54" s="28"/>
      <c r="B54" s="25" t="s">
        <v>46</v>
      </c>
      <c r="C54" s="26"/>
      <c r="D54" s="26"/>
      <c r="E54" s="27"/>
      <c r="F54" s="13"/>
      <c r="G54" s="58"/>
      <c r="H54" s="12"/>
      <c r="I54" s="64"/>
      <c r="J54" s="64"/>
      <c r="K54" s="65">
        <f t="shared" si="20"/>
        <v>0</v>
      </c>
      <c r="L54" s="62"/>
      <c r="M54" s="63"/>
      <c r="N54" s="62"/>
      <c r="O54" s="62"/>
      <c r="P54" s="62"/>
      <c r="Q54" s="62"/>
      <c r="R54" s="62"/>
      <c r="S54" s="62"/>
      <c r="T54" s="62"/>
      <c r="U54" s="62"/>
    </row>
    <row r="55" s="1" customFormat="1" ht="21.95" customHeight="1" spans="1:21">
      <c r="A55" s="22">
        <v>10</v>
      </c>
      <c r="B55" s="23" t="s">
        <v>81</v>
      </c>
      <c r="C55" s="23"/>
      <c r="D55" s="23"/>
      <c r="E55" s="23"/>
      <c r="F55" s="13"/>
      <c r="G55" s="14"/>
      <c r="H55" s="12" t="s">
        <v>82</v>
      </c>
      <c r="I55" s="64">
        <v>300</v>
      </c>
      <c r="J55" s="64"/>
      <c r="K55" s="65">
        <v>300</v>
      </c>
      <c r="L55" s="62"/>
      <c r="M55" s="63" t="s">
        <v>83</v>
      </c>
      <c r="N55" s="62">
        <v>36</v>
      </c>
      <c r="O55" s="62"/>
      <c r="P55" s="62">
        <v>60</v>
      </c>
      <c r="Q55" s="62">
        <v>190</v>
      </c>
      <c r="R55" s="62"/>
      <c r="S55" s="62">
        <v>14</v>
      </c>
      <c r="T55" s="62"/>
      <c r="U55" s="62"/>
    </row>
    <row r="56" s="1" customFormat="1" ht="21.95" customHeight="1" spans="1:21">
      <c r="A56" s="24"/>
      <c r="B56" s="25" t="s">
        <v>46</v>
      </c>
      <c r="C56" s="26"/>
      <c r="D56" s="26"/>
      <c r="E56" s="27"/>
      <c r="F56" s="13"/>
      <c r="G56" s="14"/>
      <c r="H56" s="12"/>
      <c r="I56" s="64"/>
      <c r="J56" s="64"/>
      <c r="K56" s="65">
        <f t="shared" ref="K56:K59" si="21">SUM(N56:U56)</f>
        <v>0</v>
      </c>
      <c r="L56" s="62"/>
      <c r="M56" s="63"/>
      <c r="N56" s="62"/>
      <c r="O56" s="62"/>
      <c r="P56" s="62"/>
      <c r="Q56" s="62"/>
      <c r="R56" s="62"/>
      <c r="S56" s="62"/>
      <c r="T56" s="62"/>
      <c r="U56" s="62"/>
    </row>
    <row r="57" s="1" customFormat="1" ht="21.95" customHeight="1" spans="1:21">
      <c r="A57" s="59">
        <v>11</v>
      </c>
      <c r="B57" s="23" t="s">
        <v>84</v>
      </c>
      <c r="C57" s="23"/>
      <c r="D57" s="23"/>
      <c r="E57" s="23"/>
      <c r="F57" s="13"/>
      <c r="G57" s="14"/>
      <c r="H57" s="12"/>
      <c r="I57" s="64"/>
      <c r="J57" s="64"/>
      <c r="K57" s="65">
        <f t="shared" si="21"/>
        <v>0</v>
      </c>
      <c r="L57" s="62"/>
      <c r="M57" s="63"/>
      <c r="N57" s="62"/>
      <c r="O57" s="62"/>
      <c r="P57" s="62"/>
      <c r="Q57" s="62"/>
      <c r="R57" s="62"/>
      <c r="S57" s="62"/>
      <c r="T57" s="62"/>
      <c r="U57" s="62"/>
    </row>
    <row r="58" s="1" customFormat="1" ht="21.95" customHeight="1" spans="1:21">
      <c r="A58" s="22">
        <v>12</v>
      </c>
      <c r="B58" s="23" t="s">
        <v>85</v>
      </c>
      <c r="C58" s="23"/>
      <c r="D58" s="23"/>
      <c r="E58" s="23"/>
      <c r="F58" s="13"/>
      <c r="G58" s="14"/>
      <c r="H58" s="12"/>
      <c r="I58" s="64"/>
      <c r="J58" s="64"/>
      <c r="K58" s="65">
        <f t="shared" si="21"/>
        <v>0</v>
      </c>
      <c r="L58" s="62"/>
      <c r="M58" s="63"/>
      <c r="N58" s="62"/>
      <c r="O58" s="62"/>
      <c r="P58" s="62"/>
      <c r="Q58" s="62"/>
      <c r="R58" s="62"/>
      <c r="S58" s="62"/>
      <c r="T58" s="62"/>
      <c r="U58" s="62"/>
    </row>
    <row r="59" s="1" customFormat="1" ht="21.95" customHeight="1" spans="1:21">
      <c r="A59" s="24"/>
      <c r="B59" s="25" t="s">
        <v>46</v>
      </c>
      <c r="C59" s="26"/>
      <c r="D59" s="26"/>
      <c r="E59" s="27"/>
      <c r="F59" s="13"/>
      <c r="G59" s="14"/>
      <c r="H59" s="12"/>
      <c r="I59" s="64"/>
      <c r="J59" s="64"/>
      <c r="K59" s="65">
        <f t="shared" si="21"/>
        <v>0</v>
      </c>
      <c r="L59" s="62"/>
      <c r="M59" s="63"/>
      <c r="N59" s="62"/>
      <c r="O59" s="62"/>
      <c r="P59" s="62"/>
      <c r="Q59" s="62"/>
      <c r="R59" s="62"/>
      <c r="S59" s="62"/>
      <c r="T59" s="62"/>
      <c r="U59" s="62"/>
    </row>
    <row r="60" s="1" customFormat="1" ht="21.95" customHeight="1" spans="1:21">
      <c r="A60" s="22">
        <v>13</v>
      </c>
      <c r="B60" s="25" t="s">
        <v>86</v>
      </c>
      <c r="C60" s="26"/>
      <c r="D60" s="26"/>
      <c r="E60" s="27"/>
      <c r="F60" s="13"/>
      <c r="G60" s="14"/>
      <c r="H60" s="12" t="s">
        <v>87</v>
      </c>
      <c r="I60" s="64">
        <v>5</v>
      </c>
      <c r="J60" s="64"/>
      <c r="K60" s="65">
        <v>5</v>
      </c>
      <c r="L60" s="62"/>
      <c r="M60" s="63" t="s">
        <v>88</v>
      </c>
      <c r="N60" s="62">
        <v>5</v>
      </c>
      <c r="O60" s="62"/>
      <c r="P60" s="62"/>
      <c r="Q60" s="62"/>
      <c r="R60" s="62"/>
      <c r="S60" s="62"/>
      <c r="T60" s="62"/>
      <c r="U60" s="62"/>
    </row>
    <row r="61" s="1" customFormat="1" ht="21.95" customHeight="1" spans="1:21">
      <c r="A61" s="24"/>
      <c r="B61" s="25" t="s">
        <v>46</v>
      </c>
      <c r="C61" s="26"/>
      <c r="D61" s="26"/>
      <c r="E61" s="27"/>
      <c r="F61" s="60"/>
      <c r="G61" s="14"/>
      <c r="H61" s="12"/>
      <c r="I61" s="64"/>
      <c r="J61" s="64"/>
      <c r="K61" s="65">
        <f t="shared" ref="K61:K63" si="22">SUM(N61:U61)</f>
        <v>0</v>
      </c>
      <c r="L61" s="62"/>
      <c r="M61" s="63"/>
      <c r="N61" s="62"/>
      <c r="O61" s="62"/>
      <c r="P61" s="62"/>
      <c r="Q61" s="62"/>
      <c r="R61" s="62"/>
      <c r="S61" s="62"/>
      <c r="T61" s="62"/>
      <c r="U61" s="62"/>
    </row>
    <row r="62" s="1" customFormat="1" ht="21.95" customHeight="1" spans="1:21">
      <c r="A62" s="22">
        <v>14</v>
      </c>
      <c r="B62" s="46" t="s">
        <v>89</v>
      </c>
      <c r="C62" s="47"/>
      <c r="D62" s="47"/>
      <c r="E62" s="48"/>
      <c r="F62" s="13"/>
      <c r="G62" s="14"/>
      <c r="H62" s="12" t="s">
        <v>55</v>
      </c>
      <c r="I62" s="64">
        <v>7071</v>
      </c>
      <c r="J62" s="62"/>
      <c r="K62" s="65">
        <f t="shared" si="22"/>
        <v>7071</v>
      </c>
      <c r="L62" s="62"/>
      <c r="M62" s="66" t="s">
        <v>56</v>
      </c>
      <c r="N62" s="62">
        <v>713.35</v>
      </c>
      <c r="O62" s="62">
        <v>1077.04</v>
      </c>
      <c r="P62" s="62">
        <v>767.32</v>
      </c>
      <c r="Q62" s="62">
        <v>1893.37</v>
      </c>
      <c r="R62" s="62">
        <v>921.03</v>
      </c>
      <c r="S62" s="62">
        <v>1665.34</v>
      </c>
      <c r="T62" s="62">
        <v>33.55</v>
      </c>
      <c r="U62" s="62"/>
    </row>
    <row r="63" s="1" customFormat="1" ht="21.95" customHeight="1" spans="1:21">
      <c r="A63" s="28"/>
      <c r="B63" s="52"/>
      <c r="C63" s="53"/>
      <c r="D63" s="53"/>
      <c r="E63" s="54"/>
      <c r="F63" s="13"/>
      <c r="G63" s="14"/>
      <c r="H63" s="12" t="s">
        <v>90</v>
      </c>
      <c r="I63" s="73">
        <v>2223</v>
      </c>
      <c r="J63" s="73"/>
      <c r="K63" s="65">
        <f t="shared" si="22"/>
        <v>2223</v>
      </c>
      <c r="L63" s="62"/>
      <c r="M63" s="63" t="s">
        <v>70</v>
      </c>
      <c r="N63" s="62">
        <v>190.98</v>
      </c>
      <c r="O63" s="62">
        <v>216.44</v>
      </c>
      <c r="P63" s="62">
        <v>241.91</v>
      </c>
      <c r="Q63" s="62">
        <v>356.49</v>
      </c>
      <c r="R63" s="62">
        <v>420.16</v>
      </c>
      <c r="S63" s="62">
        <v>529.65</v>
      </c>
      <c r="T63" s="62">
        <v>267.37</v>
      </c>
      <c r="U63" s="62"/>
    </row>
    <row r="64" s="1" customFormat="1" ht="21.95" customHeight="1" spans="1:21">
      <c r="A64" s="24"/>
      <c r="B64" s="25" t="s">
        <v>46</v>
      </c>
      <c r="C64" s="26"/>
      <c r="D64" s="26"/>
      <c r="E64" s="27"/>
      <c r="F64" s="13"/>
      <c r="G64" s="14"/>
      <c r="H64" s="12" t="s">
        <v>90</v>
      </c>
      <c r="I64" s="64">
        <v>2223</v>
      </c>
      <c r="J64" s="64">
        <v>2223</v>
      </c>
      <c r="K64" s="65">
        <v>2223</v>
      </c>
      <c r="L64" s="62"/>
      <c r="M64" s="63" t="s">
        <v>70</v>
      </c>
      <c r="N64" s="62">
        <v>190.98</v>
      </c>
      <c r="O64" s="62">
        <v>216.44</v>
      </c>
      <c r="P64" s="62">
        <v>241.91</v>
      </c>
      <c r="Q64" s="62">
        <v>356.49</v>
      </c>
      <c r="R64" s="62">
        <v>420.16</v>
      </c>
      <c r="S64" s="62">
        <v>529.65</v>
      </c>
      <c r="T64" s="62">
        <v>267.37</v>
      </c>
      <c r="U64" s="62"/>
    </row>
    <row r="65" s="1" customFormat="1" ht="21.95" customHeight="1" spans="1:21">
      <c r="A65" s="59">
        <v>15</v>
      </c>
      <c r="B65" s="23" t="s">
        <v>91</v>
      </c>
      <c r="C65" s="23"/>
      <c r="D65" s="23"/>
      <c r="E65" s="23"/>
      <c r="F65" s="13"/>
      <c r="G65" s="14"/>
      <c r="H65" s="12"/>
      <c r="I65" s="64"/>
      <c r="J65" s="64"/>
      <c r="K65" s="65">
        <f t="shared" ref="K65:K91" si="23">SUM(N65:U65)</f>
        <v>0</v>
      </c>
      <c r="L65" s="62"/>
      <c r="M65" s="63"/>
      <c r="N65" s="62"/>
      <c r="O65" s="62"/>
      <c r="P65" s="62"/>
      <c r="Q65" s="62"/>
      <c r="R65" s="62"/>
      <c r="S65" s="62"/>
      <c r="T65" s="62"/>
      <c r="U65" s="62"/>
    </row>
    <row r="66" s="1" customFormat="1" ht="21.95" customHeight="1" spans="1:21">
      <c r="A66" s="22">
        <v>16</v>
      </c>
      <c r="B66" s="23" t="s">
        <v>92</v>
      </c>
      <c r="C66" s="23"/>
      <c r="D66" s="23"/>
      <c r="E66" s="23"/>
      <c r="F66" s="13"/>
      <c r="G66" s="14"/>
      <c r="H66" s="12"/>
      <c r="I66" s="64"/>
      <c r="J66" s="64"/>
      <c r="K66" s="65">
        <f t="shared" si="23"/>
        <v>0</v>
      </c>
      <c r="L66" s="62"/>
      <c r="M66" s="63"/>
      <c r="N66" s="62"/>
      <c r="O66" s="62"/>
      <c r="P66" s="62"/>
      <c r="Q66" s="62"/>
      <c r="R66" s="62"/>
      <c r="S66" s="62"/>
      <c r="T66" s="62"/>
      <c r="U66" s="62"/>
    </row>
    <row r="67" s="1" customFormat="1" ht="21.95" customHeight="1" spans="1:21">
      <c r="A67" s="24"/>
      <c r="B67" s="25" t="s">
        <v>46</v>
      </c>
      <c r="C67" s="26"/>
      <c r="D67" s="26"/>
      <c r="E67" s="27"/>
      <c r="F67" s="13"/>
      <c r="G67" s="14"/>
      <c r="H67" s="12"/>
      <c r="I67" s="64"/>
      <c r="J67" s="64"/>
      <c r="K67" s="65">
        <f t="shared" si="23"/>
        <v>0</v>
      </c>
      <c r="L67" s="62"/>
      <c r="M67" s="63"/>
      <c r="N67" s="62"/>
      <c r="O67" s="62"/>
      <c r="P67" s="62"/>
      <c r="Q67" s="62"/>
      <c r="R67" s="62"/>
      <c r="S67" s="62"/>
      <c r="T67" s="62"/>
      <c r="U67" s="62"/>
    </row>
    <row r="68" s="1" customFormat="1" ht="21.95" customHeight="1" spans="1:21">
      <c r="A68" s="59">
        <v>17</v>
      </c>
      <c r="B68" s="31" t="s">
        <v>93</v>
      </c>
      <c r="C68" s="31"/>
      <c r="D68" s="31"/>
      <c r="E68" s="31" t="s">
        <v>94</v>
      </c>
      <c r="F68" s="13"/>
      <c r="G68" s="14"/>
      <c r="H68" s="12"/>
      <c r="I68" s="64"/>
      <c r="J68" s="64"/>
      <c r="K68" s="65">
        <f t="shared" si="23"/>
        <v>0</v>
      </c>
      <c r="L68" s="126"/>
      <c r="M68" s="65"/>
      <c r="N68" s="126"/>
      <c r="O68" s="126"/>
      <c r="P68" s="126"/>
      <c r="Q68" s="126"/>
      <c r="R68" s="126"/>
      <c r="S68" s="126"/>
      <c r="T68" s="126"/>
      <c r="U68" s="126"/>
    </row>
    <row r="69" s="1" customFormat="1" ht="21.95" customHeight="1" spans="1:21">
      <c r="A69" s="59"/>
      <c r="B69" s="31"/>
      <c r="C69" s="31"/>
      <c r="D69" s="31"/>
      <c r="E69" s="31" t="s">
        <v>46</v>
      </c>
      <c r="F69" s="13"/>
      <c r="G69" s="14"/>
      <c r="H69" s="12"/>
      <c r="I69" s="64"/>
      <c r="J69" s="64"/>
      <c r="K69" s="65">
        <f t="shared" si="23"/>
        <v>0</v>
      </c>
      <c r="L69" s="126"/>
      <c r="M69" s="65"/>
      <c r="N69" s="126"/>
      <c r="O69" s="126"/>
      <c r="P69" s="126"/>
      <c r="Q69" s="126"/>
      <c r="R69" s="126"/>
      <c r="S69" s="126"/>
      <c r="T69" s="126"/>
      <c r="U69" s="126"/>
    </row>
    <row r="70" s="1" customFormat="1" ht="21.95" customHeight="1" spans="1:21">
      <c r="A70" s="59"/>
      <c r="B70" s="31"/>
      <c r="C70" s="31"/>
      <c r="D70" s="31"/>
      <c r="E70" s="76" t="s">
        <v>95</v>
      </c>
      <c r="F70" s="13"/>
      <c r="G70" s="14"/>
      <c r="H70" s="12"/>
      <c r="I70" s="64"/>
      <c r="J70" s="64"/>
      <c r="K70" s="65">
        <f t="shared" si="23"/>
        <v>0</v>
      </c>
      <c r="L70" s="62"/>
      <c r="M70" s="63"/>
      <c r="N70" s="62"/>
      <c r="O70" s="62"/>
      <c r="P70" s="62"/>
      <c r="Q70" s="62"/>
      <c r="R70" s="62"/>
      <c r="S70" s="62"/>
      <c r="T70" s="62"/>
      <c r="U70" s="62"/>
    </row>
    <row r="71" s="1" customFormat="1" ht="21.95" customHeight="1" spans="1:21">
      <c r="A71" s="59"/>
      <c r="B71" s="31"/>
      <c r="C71" s="31"/>
      <c r="D71" s="31"/>
      <c r="E71" s="76" t="s">
        <v>96</v>
      </c>
      <c r="F71" s="13"/>
      <c r="G71" s="14"/>
      <c r="H71" s="12"/>
      <c r="I71" s="64"/>
      <c r="J71" s="64"/>
      <c r="K71" s="65">
        <f t="shared" si="23"/>
        <v>0</v>
      </c>
      <c r="L71" s="62"/>
      <c r="M71" s="63"/>
      <c r="N71" s="62"/>
      <c r="O71" s="62"/>
      <c r="P71" s="62"/>
      <c r="Q71" s="62"/>
      <c r="R71" s="62"/>
      <c r="S71" s="62"/>
      <c r="T71" s="62"/>
      <c r="U71" s="62"/>
    </row>
    <row r="72" s="1" customFormat="1" ht="21.95" customHeight="1" spans="1:21">
      <c r="A72" s="59"/>
      <c r="B72" s="31"/>
      <c r="C72" s="31"/>
      <c r="D72" s="31"/>
      <c r="E72" s="77" t="s">
        <v>97</v>
      </c>
      <c r="F72" s="13"/>
      <c r="G72" s="14"/>
      <c r="H72" s="12"/>
      <c r="I72" s="64"/>
      <c r="J72" s="64"/>
      <c r="K72" s="65">
        <f t="shared" si="23"/>
        <v>0</v>
      </c>
      <c r="L72" s="62"/>
      <c r="M72" s="63"/>
      <c r="N72" s="62"/>
      <c r="O72" s="62"/>
      <c r="P72" s="62"/>
      <c r="Q72" s="62"/>
      <c r="R72" s="62"/>
      <c r="S72" s="62"/>
      <c r="T72" s="62"/>
      <c r="U72" s="62"/>
    </row>
    <row r="73" s="1" customFormat="1" ht="21.95" customHeight="1" spans="1:21">
      <c r="A73" s="59"/>
      <c r="B73" s="31"/>
      <c r="C73" s="31"/>
      <c r="D73" s="31"/>
      <c r="E73" s="77" t="s">
        <v>98</v>
      </c>
      <c r="F73" s="13"/>
      <c r="G73" s="14"/>
      <c r="H73" s="12"/>
      <c r="I73" s="64"/>
      <c r="J73" s="64"/>
      <c r="K73" s="65">
        <f t="shared" si="23"/>
        <v>0</v>
      </c>
      <c r="L73" s="62"/>
      <c r="M73" s="63"/>
      <c r="N73" s="62"/>
      <c r="O73" s="62"/>
      <c r="P73" s="62"/>
      <c r="Q73" s="62"/>
      <c r="R73" s="62"/>
      <c r="S73" s="62"/>
      <c r="T73" s="62"/>
      <c r="U73" s="62"/>
    </row>
    <row r="74" s="1" customFormat="1" ht="21.95" customHeight="1" spans="1:21">
      <c r="A74" s="59"/>
      <c r="B74" s="31"/>
      <c r="C74" s="31"/>
      <c r="D74" s="31"/>
      <c r="E74" s="78" t="s">
        <v>46</v>
      </c>
      <c r="F74" s="13"/>
      <c r="G74" s="14"/>
      <c r="H74" s="12"/>
      <c r="I74" s="64"/>
      <c r="J74" s="64"/>
      <c r="K74" s="65">
        <f t="shared" si="23"/>
        <v>0</v>
      </c>
      <c r="L74" s="62"/>
      <c r="M74" s="63"/>
      <c r="N74" s="62"/>
      <c r="O74" s="62"/>
      <c r="P74" s="62"/>
      <c r="Q74" s="62"/>
      <c r="R74" s="62"/>
      <c r="S74" s="62"/>
      <c r="T74" s="62"/>
      <c r="U74" s="62"/>
    </row>
    <row r="75" s="1" customFormat="1" ht="21.95" customHeight="1" spans="1:21">
      <c r="A75" s="59"/>
      <c r="B75" s="31"/>
      <c r="C75" s="31"/>
      <c r="D75" s="31"/>
      <c r="E75" s="79" t="s">
        <v>99</v>
      </c>
      <c r="F75" s="13"/>
      <c r="G75" s="14"/>
      <c r="H75" s="12"/>
      <c r="I75" s="64"/>
      <c r="J75" s="64"/>
      <c r="K75" s="65">
        <f t="shared" si="23"/>
        <v>0</v>
      </c>
      <c r="L75" s="62"/>
      <c r="M75" s="63"/>
      <c r="N75" s="62"/>
      <c r="O75" s="62"/>
      <c r="P75" s="62"/>
      <c r="Q75" s="62"/>
      <c r="R75" s="62"/>
      <c r="S75" s="62"/>
      <c r="T75" s="62"/>
      <c r="U75" s="62"/>
    </row>
    <row r="76" s="1" customFormat="1" ht="21.95" customHeight="1" spans="1:21">
      <c r="A76" s="59"/>
      <c r="B76" s="31"/>
      <c r="C76" s="31"/>
      <c r="D76" s="31"/>
      <c r="E76" s="78" t="s">
        <v>46</v>
      </c>
      <c r="F76" s="80"/>
      <c r="G76" s="14"/>
      <c r="H76" s="12"/>
      <c r="I76" s="64"/>
      <c r="J76" s="64"/>
      <c r="K76" s="65">
        <f t="shared" si="23"/>
        <v>0</v>
      </c>
      <c r="L76" s="62"/>
      <c r="M76" s="63"/>
      <c r="N76" s="62"/>
      <c r="O76" s="62"/>
      <c r="P76" s="62"/>
      <c r="Q76" s="62"/>
      <c r="R76" s="62"/>
      <c r="S76" s="62"/>
      <c r="T76" s="62"/>
      <c r="U76" s="62"/>
    </row>
    <row r="77" s="1" customFormat="1" ht="21.95" customHeight="1" spans="1:21">
      <c r="A77" s="59"/>
      <c r="B77" s="31"/>
      <c r="C77" s="31"/>
      <c r="D77" s="31"/>
      <c r="E77" s="76" t="s">
        <v>100</v>
      </c>
      <c r="F77" s="13"/>
      <c r="G77" s="14"/>
      <c r="H77" s="12"/>
      <c r="I77" s="64"/>
      <c r="J77" s="64"/>
      <c r="K77" s="65">
        <f t="shared" si="23"/>
        <v>0</v>
      </c>
      <c r="L77" s="62"/>
      <c r="M77" s="63"/>
      <c r="N77" s="62"/>
      <c r="O77" s="62"/>
      <c r="P77" s="62"/>
      <c r="Q77" s="62"/>
      <c r="R77" s="62"/>
      <c r="S77" s="62"/>
      <c r="T77" s="62"/>
      <c r="U77" s="62"/>
    </row>
    <row r="78" s="1" customFormat="1" ht="21.95" customHeight="1" spans="1:21">
      <c r="A78" s="59"/>
      <c r="B78" s="31"/>
      <c r="C78" s="31"/>
      <c r="D78" s="31"/>
      <c r="E78" s="76" t="s">
        <v>101</v>
      </c>
      <c r="F78" s="13"/>
      <c r="G78" s="14"/>
      <c r="H78" s="12"/>
      <c r="I78" s="64"/>
      <c r="J78" s="64"/>
      <c r="K78" s="65">
        <f t="shared" si="23"/>
        <v>0</v>
      </c>
      <c r="L78" s="62"/>
      <c r="M78" s="63"/>
      <c r="N78" s="62"/>
      <c r="O78" s="62"/>
      <c r="P78" s="62"/>
      <c r="Q78" s="62"/>
      <c r="R78" s="62"/>
      <c r="S78" s="62"/>
      <c r="T78" s="62"/>
      <c r="U78" s="62"/>
    </row>
    <row r="79" s="1" customFormat="1" ht="21.95" customHeight="1" spans="1:21">
      <c r="A79" s="59"/>
      <c r="B79" s="31"/>
      <c r="C79" s="31"/>
      <c r="D79" s="31"/>
      <c r="E79" s="76" t="s">
        <v>102</v>
      </c>
      <c r="F79" s="13"/>
      <c r="G79" s="14"/>
      <c r="H79" s="12"/>
      <c r="I79" s="64"/>
      <c r="J79" s="64"/>
      <c r="K79" s="65">
        <f t="shared" si="23"/>
        <v>0</v>
      </c>
      <c r="L79" s="62"/>
      <c r="M79" s="63"/>
      <c r="N79" s="62"/>
      <c r="O79" s="62"/>
      <c r="P79" s="62"/>
      <c r="Q79" s="62"/>
      <c r="R79" s="62"/>
      <c r="S79" s="62"/>
      <c r="T79" s="62"/>
      <c r="U79" s="62"/>
    </row>
    <row r="80" s="1" customFormat="1" ht="21.95" customHeight="1" spans="1:21">
      <c r="A80" s="59"/>
      <c r="B80" s="31"/>
      <c r="C80" s="31"/>
      <c r="D80" s="31"/>
      <c r="E80" s="76" t="s">
        <v>103</v>
      </c>
      <c r="F80" s="13"/>
      <c r="G80" s="14"/>
      <c r="H80" s="12"/>
      <c r="I80" s="64"/>
      <c r="J80" s="64"/>
      <c r="K80" s="65">
        <f t="shared" si="23"/>
        <v>0</v>
      </c>
      <c r="L80" s="62"/>
      <c r="M80" s="63"/>
      <c r="N80" s="62"/>
      <c r="O80" s="62"/>
      <c r="P80" s="62"/>
      <c r="Q80" s="62"/>
      <c r="R80" s="62"/>
      <c r="S80" s="62"/>
      <c r="T80" s="62"/>
      <c r="U80" s="62"/>
    </row>
    <row r="81" s="1" customFormat="1" ht="21.95" customHeight="1" spans="1:21">
      <c r="A81" s="59"/>
      <c r="B81" s="31"/>
      <c r="C81" s="31"/>
      <c r="D81" s="31"/>
      <c r="E81" s="76" t="s">
        <v>104</v>
      </c>
      <c r="F81" s="13"/>
      <c r="G81" s="14"/>
      <c r="H81" s="12"/>
      <c r="I81" s="64"/>
      <c r="J81" s="64"/>
      <c r="K81" s="65">
        <f t="shared" si="23"/>
        <v>0</v>
      </c>
      <c r="L81" s="62"/>
      <c r="M81" s="63"/>
      <c r="N81" s="62"/>
      <c r="O81" s="62"/>
      <c r="P81" s="62"/>
      <c r="Q81" s="62"/>
      <c r="R81" s="62"/>
      <c r="S81" s="62"/>
      <c r="T81" s="62"/>
      <c r="U81" s="62"/>
    </row>
    <row r="82" s="1" customFormat="1" ht="21.95" customHeight="1" spans="1:21">
      <c r="A82" s="59"/>
      <c r="B82" s="31"/>
      <c r="C82" s="31"/>
      <c r="D82" s="31"/>
      <c r="E82" s="76" t="s">
        <v>105</v>
      </c>
      <c r="F82" s="13"/>
      <c r="G82" s="14"/>
      <c r="H82" s="12"/>
      <c r="I82" s="64"/>
      <c r="J82" s="64"/>
      <c r="K82" s="65">
        <f t="shared" si="23"/>
        <v>0</v>
      </c>
      <c r="L82" s="62"/>
      <c r="M82" s="63"/>
      <c r="N82" s="62"/>
      <c r="O82" s="62"/>
      <c r="P82" s="62"/>
      <c r="Q82" s="62"/>
      <c r="R82" s="62"/>
      <c r="S82" s="62"/>
      <c r="T82" s="62"/>
      <c r="U82" s="62"/>
    </row>
    <row r="83" s="1" customFormat="1" ht="21.95" customHeight="1" spans="1:21">
      <c r="A83" s="59"/>
      <c r="B83" s="31"/>
      <c r="C83" s="31"/>
      <c r="D83" s="31"/>
      <c r="E83" s="76" t="s">
        <v>106</v>
      </c>
      <c r="F83" s="13"/>
      <c r="G83" s="14"/>
      <c r="H83" s="12"/>
      <c r="I83" s="64"/>
      <c r="J83" s="64"/>
      <c r="K83" s="65">
        <f t="shared" si="23"/>
        <v>0</v>
      </c>
      <c r="L83" s="62"/>
      <c r="M83" s="63"/>
      <c r="N83" s="62"/>
      <c r="O83" s="62"/>
      <c r="P83" s="62"/>
      <c r="Q83" s="62"/>
      <c r="R83" s="62"/>
      <c r="S83" s="62"/>
      <c r="T83" s="62"/>
      <c r="U83" s="62"/>
    </row>
    <row r="84" s="1" customFormat="1" ht="21.95" customHeight="1" spans="1:21">
      <c r="A84" s="59"/>
      <c r="B84" s="31"/>
      <c r="C84" s="31"/>
      <c r="D84" s="31"/>
      <c r="E84" s="76" t="s">
        <v>107</v>
      </c>
      <c r="F84" s="13"/>
      <c r="G84" s="14"/>
      <c r="H84" s="12"/>
      <c r="I84" s="64"/>
      <c r="J84" s="64"/>
      <c r="K84" s="65">
        <f t="shared" si="23"/>
        <v>0</v>
      </c>
      <c r="L84" s="62"/>
      <c r="M84" s="63"/>
      <c r="N84" s="62"/>
      <c r="O84" s="62"/>
      <c r="P84" s="62"/>
      <c r="Q84" s="62"/>
      <c r="R84" s="62"/>
      <c r="S84" s="62"/>
      <c r="T84" s="62"/>
      <c r="U84" s="62"/>
    </row>
    <row r="85" s="1" customFormat="1" ht="21.95" customHeight="1" spans="1:21">
      <c r="A85" s="59"/>
      <c r="B85" s="31"/>
      <c r="C85" s="31"/>
      <c r="D85" s="31"/>
      <c r="E85" s="77" t="s">
        <v>108</v>
      </c>
      <c r="F85" s="13"/>
      <c r="G85" s="14"/>
      <c r="H85" s="12"/>
      <c r="I85" s="64"/>
      <c r="J85" s="64"/>
      <c r="K85" s="65">
        <f t="shared" si="23"/>
        <v>0</v>
      </c>
      <c r="L85" s="62"/>
      <c r="M85" s="63"/>
      <c r="N85" s="62"/>
      <c r="O85" s="62"/>
      <c r="P85" s="62"/>
      <c r="Q85" s="62"/>
      <c r="R85" s="62"/>
      <c r="S85" s="62"/>
      <c r="T85" s="62"/>
      <c r="U85" s="62"/>
    </row>
    <row r="86" s="1" customFormat="1" ht="21.95" customHeight="1" spans="1:21">
      <c r="A86" s="59"/>
      <c r="B86" s="31"/>
      <c r="C86" s="31"/>
      <c r="D86" s="31"/>
      <c r="E86" s="77" t="s">
        <v>109</v>
      </c>
      <c r="F86" s="13"/>
      <c r="G86" s="14"/>
      <c r="H86" s="12"/>
      <c r="I86" s="64"/>
      <c r="J86" s="64"/>
      <c r="K86" s="65">
        <f t="shared" si="23"/>
        <v>0</v>
      </c>
      <c r="L86" s="62"/>
      <c r="M86" s="63"/>
      <c r="N86" s="62"/>
      <c r="O86" s="62"/>
      <c r="P86" s="62"/>
      <c r="Q86" s="62"/>
      <c r="R86" s="62"/>
      <c r="S86" s="62"/>
      <c r="T86" s="62"/>
      <c r="U86" s="62"/>
    </row>
    <row r="87" s="1" customFormat="1" ht="21.95" customHeight="1" spans="1:21">
      <c r="A87" s="59"/>
      <c r="B87" s="31"/>
      <c r="C87" s="31"/>
      <c r="D87" s="31"/>
      <c r="E87" s="77" t="s">
        <v>110</v>
      </c>
      <c r="F87" s="13"/>
      <c r="G87" s="14"/>
      <c r="H87" s="12"/>
      <c r="I87" s="64"/>
      <c r="J87" s="64"/>
      <c r="K87" s="65">
        <f t="shared" si="23"/>
        <v>0</v>
      </c>
      <c r="L87" s="62"/>
      <c r="M87" s="63"/>
      <c r="N87" s="62"/>
      <c r="O87" s="62"/>
      <c r="P87" s="62"/>
      <c r="Q87" s="62"/>
      <c r="R87" s="62"/>
      <c r="S87" s="62"/>
      <c r="T87" s="62"/>
      <c r="U87" s="62"/>
    </row>
    <row r="88" s="1" customFormat="1" ht="21.95" customHeight="1" spans="1:21">
      <c r="A88" s="59"/>
      <c r="B88" s="31"/>
      <c r="C88" s="31"/>
      <c r="D88" s="31"/>
      <c r="E88" s="77" t="s">
        <v>111</v>
      </c>
      <c r="F88" s="13"/>
      <c r="G88" s="14"/>
      <c r="H88" s="12"/>
      <c r="I88" s="64"/>
      <c r="J88" s="64"/>
      <c r="K88" s="65">
        <f t="shared" si="23"/>
        <v>0</v>
      </c>
      <c r="L88" s="62"/>
      <c r="M88" s="63"/>
      <c r="N88" s="62"/>
      <c r="O88" s="62"/>
      <c r="P88" s="62"/>
      <c r="Q88" s="62"/>
      <c r="R88" s="62"/>
      <c r="S88" s="62"/>
      <c r="T88" s="62"/>
      <c r="U88" s="62"/>
    </row>
    <row r="89" s="1" customFormat="1" ht="21.95" customHeight="1" spans="1:21">
      <c r="A89" s="59"/>
      <c r="B89" s="31"/>
      <c r="C89" s="31"/>
      <c r="D89" s="31"/>
      <c r="E89" s="77" t="s">
        <v>112</v>
      </c>
      <c r="F89" s="13"/>
      <c r="G89" s="14"/>
      <c r="H89" s="12"/>
      <c r="I89" s="64"/>
      <c r="J89" s="64"/>
      <c r="K89" s="65">
        <f t="shared" si="23"/>
        <v>0</v>
      </c>
      <c r="L89" s="62"/>
      <c r="M89" s="63"/>
      <c r="N89" s="62"/>
      <c r="O89" s="62"/>
      <c r="P89" s="62"/>
      <c r="Q89" s="62"/>
      <c r="R89" s="62"/>
      <c r="S89" s="62"/>
      <c r="T89" s="62"/>
      <c r="U89" s="62"/>
    </row>
    <row r="90" s="1" customFormat="1" ht="21.95" customHeight="1" spans="1:29">
      <c r="A90" s="59"/>
      <c r="B90" s="31"/>
      <c r="C90" s="31"/>
      <c r="D90" s="31"/>
      <c r="E90" s="77" t="s">
        <v>113</v>
      </c>
      <c r="F90" s="13"/>
      <c r="G90" s="14"/>
      <c r="H90" s="12"/>
      <c r="I90" s="64"/>
      <c r="J90" s="64"/>
      <c r="K90" s="65">
        <f t="shared" si="23"/>
        <v>0</v>
      </c>
      <c r="L90" s="62"/>
      <c r="M90" s="63"/>
      <c r="N90" s="62"/>
      <c r="O90" s="62"/>
      <c r="P90" s="62"/>
      <c r="Q90" s="62"/>
      <c r="R90" s="62"/>
      <c r="S90" s="62"/>
      <c r="T90" s="62"/>
      <c r="U90" s="62"/>
      <c r="V90" s="139"/>
      <c r="W90" s="139"/>
      <c r="X90" s="139"/>
      <c r="Y90" s="139"/>
      <c r="Z90" s="139"/>
      <c r="AA90" s="139"/>
      <c r="AB90" s="139"/>
      <c r="AC90" s="139"/>
    </row>
    <row r="91" s="1" customFormat="1" ht="21.95" customHeight="1" spans="1:250">
      <c r="A91" s="81" t="s">
        <v>114</v>
      </c>
      <c r="B91" s="82"/>
      <c r="C91" s="82"/>
      <c r="D91" s="82"/>
      <c r="E91" s="83"/>
      <c r="F91" s="84"/>
      <c r="G91" s="85"/>
      <c r="H91" s="86"/>
      <c r="I91" s="127"/>
      <c r="J91" s="127"/>
      <c r="K91" s="65">
        <f t="shared" si="23"/>
        <v>0</v>
      </c>
      <c r="L91" s="127"/>
      <c r="M91" s="128"/>
      <c r="N91" s="129"/>
      <c r="O91" s="129"/>
      <c r="P91" s="129"/>
      <c r="Q91" s="129"/>
      <c r="R91" s="129"/>
      <c r="S91" s="129"/>
      <c r="T91" s="129"/>
      <c r="U91" s="129"/>
      <c r="V91" s="140"/>
      <c r="W91" s="140"/>
      <c r="X91" s="140"/>
      <c r="Y91" s="140"/>
      <c r="Z91" s="140"/>
      <c r="AA91" s="140"/>
      <c r="AB91" s="140"/>
      <c r="AC91" s="140"/>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c r="DY91" s="139"/>
      <c r="DZ91" s="139"/>
      <c r="EA91" s="139"/>
      <c r="EB91" s="139"/>
      <c r="EC91" s="139"/>
      <c r="ED91" s="139"/>
      <c r="EE91" s="139"/>
      <c r="EF91" s="139"/>
      <c r="EG91" s="139"/>
      <c r="EH91" s="139"/>
      <c r="EI91" s="139"/>
      <c r="EJ91" s="139"/>
      <c r="EK91" s="139"/>
      <c r="EL91" s="139"/>
      <c r="EM91" s="139"/>
      <c r="EN91" s="139"/>
      <c r="EO91" s="139"/>
      <c r="EP91" s="139"/>
      <c r="EQ91" s="139"/>
      <c r="ER91" s="139"/>
      <c r="ES91" s="139"/>
      <c r="ET91" s="139"/>
      <c r="EU91" s="139"/>
      <c r="EV91" s="139"/>
      <c r="EW91" s="139"/>
      <c r="EX91" s="139"/>
      <c r="EY91" s="139"/>
      <c r="EZ91" s="139"/>
      <c r="FA91" s="139"/>
      <c r="FB91" s="139"/>
      <c r="FC91" s="139"/>
      <c r="FD91" s="139"/>
      <c r="FE91" s="139"/>
      <c r="FF91" s="139"/>
      <c r="FG91" s="139"/>
      <c r="FH91" s="139"/>
      <c r="FI91" s="139"/>
      <c r="FJ91" s="139"/>
      <c r="FK91" s="139"/>
      <c r="FL91" s="139"/>
      <c r="FM91" s="139"/>
      <c r="FN91" s="139"/>
      <c r="FO91" s="139"/>
      <c r="FP91" s="139"/>
      <c r="FQ91" s="139"/>
      <c r="FR91" s="139"/>
      <c r="FS91" s="139"/>
      <c r="FT91" s="139"/>
      <c r="FU91" s="139"/>
      <c r="FV91" s="139"/>
      <c r="FW91" s="139"/>
      <c r="FX91" s="139"/>
      <c r="FY91" s="139"/>
      <c r="FZ91" s="139"/>
      <c r="GA91" s="139"/>
      <c r="GB91" s="139"/>
      <c r="GC91" s="139"/>
      <c r="GD91" s="139"/>
      <c r="GE91" s="139"/>
      <c r="GF91" s="139"/>
      <c r="GG91" s="139"/>
      <c r="GH91" s="139"/>
      <c r="GI91" s="139"/>
      <c r="GJ91" s="139"/>
      <c r="GK91" s="139"/>
      <c r="GL91" s="139"/>
      <c r="GM91" s="139"/>
      <c r="GN91" s="139"/>
      <c r="GO91" s="139"/>
      <c r="GP91" s="139"/>
      <c r="GQ91" s="139"/>
      <c r="GR91" s="139"/>
      <c r="GS91" s="139"/>
      <c r="GT91" s="139"/>
      <c r="GU91" s="139"/>
      <c r="GV91" s="139"/>
      <c r="GW91" s="139"/>
      <c r="GX91" s="139"/>
      <c r="GY91" s="139"/>
      <c r="GZ91" s="139"/>
      <c r="HA91" s="139"/>
      <c r="HB91" s="139"/>
      <c r="HC91" s="139"/>
      <c r="HD91" s="139"/>
      <c r="HE91" s="139"/>
      <c r="HF91" s="139"/>
      <c r="HG91" s="139"/>
      <c r="HH91" s="139"/>
      <c r="HI91" s="139"/>
      <c r="HJ91" s="139"/>
      <c r="HK91" s="139"/>
      <c r="HL91" s="139"/>
      <c r="HM91" s="139"/>
      <c r="HN91" s="139"/>
      <c r="HO91" s="139"/>
      <c r="HP91" s="142"/>
      <c r="HQ91" s="142"/>
      <c r="HR91" s="142"/>
      <c r="HS91" s="142"/>
      <c r="HT91" s="142"/>
      <c r="HU91" s="142"/>
      <c r="HV91" s="142"/>
      <c r="HW91" s="142"/>
      <c r="HX91" s="142"/>
      <c r="HY91" s="142"/>
      <c r="HZ91" s="142"/>
      <c r="IA91" s="142"/>
      <c r="IB91" s="142"/>
      <c r="IC91" s="142"/>
      <c r="ID91" s="142"/>
      <c r="IE91" s="142"/>
      <c r="IF91" s="142"/>
      <c r="IG91" s="142"/>
      <c r="IH91" s="142"/>
      <c r="II91" s="142"/>
      <c r="IJ91" s="142"/>
      <c r="IK91" s="142"/>
      <c r="IL91" s="142"/>
      <c r="IM91" s="142"/>
      <c r="IN91" s="142"/>
      <c r="IO91" s="142"/>
      <c r="IP91" s="142"/>
    </row>
    <row r="92" s="1" customFormat="1" ht="21.95" customHeight="1" spans="1:250">
      <c r="A92" s="81" t="s">
        <v>115</v>
      </c>
      <c r="B92" s="82"/>
      <c r="C92" s="82"/>
      <c r="D92" s="82"/>
      <c r="E92" s="83"/>
      <c r="F92" s="87"/>
      <c r="G92" s="88"/>
      <c r="H92" s="89"/>
      <c r="I92" s="130">
        <f t="shared" ref="I92:L92" si="24">I94+I98+I100+I104+I102+I106+I109+I111+I113</f>
        <v>49584.95</v>
      </c>
      <c r="J92" s="130">
        <f t="shared" si="24"/>
        <v>27832</v>
      </c>
      <c r="K92" s="130">
        <f t="shared" si="24"/>
        <v>49584.95</v>
      </c>
      <c r="L92" s="130">
        <f t="shared" si="24"/>
        <v>0</v>
      </c>
      <c r="M92" s="131"/>
      <c r="N92" s="130">
        <f t="shared" ref="N92:U92" si="25">N94+N98+N100+N104+N102+N106+N109+N111+N113</f>
        <v>5653.79</v>
      </c>
      <c r="O92" s="130">
        <f t="shared" si="25"/>
        <v>6206.79</v>
      </c>
      <c r="P92" s="130">
        <f t="shared" si="25"/>
        <v>6613.11</v>
      </c>
      <c r="Q92" s="130">
        <f t="shared" si="25"/>
        <v>9461.45</v>
      </c>
      <c r="R92" s="130">
        <f t="shared" si="25"/>
        <v>5732.6</v>
      </c>
      <c r="S92" s="130">
        <f t="shared" si="25"/>
        <v>6812.06</v>
      </c>
      <c r="T92" s="130">
        <f t="shared" si="25"/>
        <v>5459.93</v>
      </c>
      <c r="U92" s="130">
        <f t="shared" si="25"/>
        <v>3645.22</v>
      </c>
      <c r="V92" s="139"/>
      <c r="W92" s="139"/>
      <c r="X92" s="139"/>
      <c r="Y92" s="139"/>
      <c r="Z92" s="139"/>
      <c r="AA92" s="139"/>
      <c r="AB92" s="139"/>
      <c r="AC92" s="139"/>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c r="BF92" s="140"/>
      <c r="BG92" s="140"/>
      <c r="BH92" s="140"/>
      <c r="BI92" s="140"/>
      <c r="BJ92" s="140"/>
      <c r="BK92" s="140"/>
      <c r="BL92" s="140"/>
      <c r="BM92" s="140"/>
      <c r="BN92" s="140"/>
      <c r="BO92" s="140"/>
      <c r="BP92" s="140"/>
      <c r="BQ92" s="140"/>
      <c r="BR92" s="140"/>
      <c r="BS92" s="140"/>
      <c r="BT92" s="140"/>
      <c r="BU92" s="140"/>
      <c r="BV92" s="140"/>
      <c r="BW92" s="140"/>
      <c r="BX92" s="140"/>
      <c r="BY92" s="140"/>
      <c r="BZ92" s="140"/>
      <c r="CA92" s="140"/>
      <c r="CB92" s="140"/>
      <c r="CC92" s="140"/>
      <c r="CD92" s="140"/>
      <c r="CE92" s="140"/>
      <c r="CF92" s="140"/>
      <c r="CG92" s="140"/>
      <c r="CH92" s="140"/>
      <c r="CI92" s="140"/>
      <c r="CJ92" s="140"/>
      <c r="CK92" s="140"/>
      <c r="CL92" s="140"/>
      <c r="CM92" s="140"/>
      <c r="CN92" s="140"/>
      <c r="CO92" s="140"/>
      <c r="CP92" s="140"/>
      <c r="CQ92" s="140"/>
      <c r="CR92" s="140"/>
      <c r="CS92" s="140"/>
      <c r="CT92" s="140"/>
      <c r="CU92" s="140"/>
      <c r="CV92" s="140"/>
      <c r="CW92" s="140"/>
      <c r="CX92" s="140"/>
      <c r="CY92" s="140"/>
      <c r="CZ92" s="140"/>
      <c r="DA92" s="140"/>
      <c r="DB92" s="140"/>
      <c r="DC92" s="140"/>
      <c r="DD92" s="140"/>
      <c r="DE92" s="140"/>
      <c r="DF92" s="140"/>
      <c r="DG92" s="140"/>
      <c r="DH92" s="140"/>
      <c r="DI92" s="140"/>
      <c r="DJ92" s="140"/>
      <c r="DK92" s="140"/>
      <c r="DL92" s="140"/>
      <c r="DM92" s="140"/>
      <c r="DN92" s="140"/>
      <c r="DO92" s="140"/>
      <c r="DP92" s="140"/>
      <c r="DQ92" s="140"/>
      <c r="DR92" s="140"/>
      <c r="DS92" s="140"/>
      <c r="DT92" s="140"/>
      <c r="DU92" s="140"/>
      <c r="DV92" s="140"/>
      <c r="DW92" s="140"/>
      <c r="DX92" s="140"/>
      <c r="DY92" s="140"/>
      <c r="DZ92" s="140"/>
      <c r="EA92" s="140"/>
      <c r="EB92" s="140"/>
      <c r="EC92" s="140"/>
      <c r="ED92" s="140"/>
      <c r="EE92" s="140"/>
      <c r="EF92" s="140"/>
      <c r="EG92" s="140"/>
      <c r="EH92" s="140"/>
      <c r="EI92" s="140"/>
      <c r="EJ92" s="140"/>
      <c r="EK92" s="140"/>
      <c r="EL92" s="140"/>
      <c r="EM92" s="140"/>
      <c r="EN92" s="140"/>
      <c r="EO92" s="140"/>
      <c r="EP92" s="140"/>
      <c r="EQ92" s="140"/>
      <c r="ER92" s="140"/>
      <c r="ES92" s="140"/>
      <c r="ET92" s="140"/>
      <c r="EU92" s="140"/>
      <c r="EV92" s="140"/>
      <c r="EW92" s="140"/>
      <c r="EX92" s="140"/>
      <c r="EY92" s="140"/>
      <c r="EZ92" s="140"/>
      <c r="FA92" s="140"/>
      <c r="FB92" s="140"/>
      <c r="FC92" s="140"/>
      <c r="FD92" s="140"/>
      <c r="FE92" s="140"/>
      <c r="FF92" s="140"/>
      <c r="FG92" s="140"/>
      <c r="FH92" s="140"/>
      <c r="FI92" s="140"/>
      <c r="FJ92" s="140"/>
      <c r="FK92" s="140"/>
      <c r="FL92" s="140"/>
      <c r="FM92" s="140"/>
      <c r="FN92" s="140"/>
      <c r="FO92" s="140"/>
      <c r="FP92" s="140"/>
      <c r="FQ92" s="140"/>
      <c r="FR92" s="140"/>
      <c r="FS92" s="140"/>
      <c r="FT92" s="140"/>
      <c r="FU92" s="140"/>
      <c r="FV92" s="140"/>
      <c r="FW92" s="140"/>
      <c r="FX92" s="140"/>
      <c r="FY92" s="140"/>
      <c r="FZ92" s="140"/>
      <c r="GA92" s="140"/>
      <c r="GB92" s="140"/>
      <c r="GC92" s="140"/>
      <c r="GD92" s="140"/>
      <c r="GE92" s="140"/>
      <c r="GF92" s="140"/>
      <c r="GG92" s="140"/>
      <c r="GH92" s="140"/>
      <c r="GI92" s="140"/>
      <c r="GJ92" s="140"/>
      <c r="GK92" s="140"/>
      <c r="GL92" s="140"/>
      <c r="GM92" s="140"/>
      <c r="GN92" s="140"/>
      <c r="GO92" s="140"/>
      <c r="GP92" s="140"/>
      <c r="GQ92" s="140"/>
      <c r="GR92" s="140"/>
      <c r="GS92" s="140"/>
      <c r="GT92" s="140"/>
      <c r="GU92" s="140"/>
      <c r="GV92" s="140"/>
      <c r="GW92" s="140"/>
      <c r="GX92" s="140"/>
      <c r="GY92" s="140"/>
      <c r="GZ92" s="140"/>
      <c r="HA92" s="140"/>
      <c r="HB92" s="140"/>
      <c r="HC92" s="140"/>
      <c r="HD92" s="140"/>
      <c r="HE92" s="140"/>
      <c r="HF92" s="140"/>
      <c r="HG92" s="140"/>
      <c r="HH92" s="140"/>
      <c r="HI92" s="140"/>
      <c r="HJ92" s="140"/>
      <c r="HK92" s="140"/>
      <c r="HL92" s="140"/>
      <c r="HM92" s="140"/>
      <c r="HN92" s="140"/>
      <c r="HO92" s="140"/>
      <c r="HP92" s="143"/>
      <c r="HQ92" s="143"/>
      <c r="HR92" s="143"/>
      <c r="HS92" s="143"/>
      <c r="HT92" s="143"/>
      <c r="HU92" s="143"/>
      <c r="HV92" s="143"/>
      <c r="HW92" s="143"/>
      <c r="HX92" s="143"/>
      <c r="HY92" s="143"/>
      <c r="HZ92" s="143"/>
      <c r="IA92" s="143"/>
      <c r="IB92" s="143"/>
      <c r="IC92" s="143"/>
      <c r="ID92" s="143"/>
      <c r="IE92" s="143"/>
      <c r="IF92" s="143"/>
      <c r="IG92" s="143"/>
      <c r="IH92" s="143"/>
      <c r="II92" s="143"/>
      <c r="IJ92" s="143"/>
      <c r="IK92" s="143"/>
      <c r="IL92" s="143"/>
      <c r="IM92" s="143"/>
      <c r="IN92" s="143"/>
      <c r="IO92" s="143"/>
      <c r="IP92" s="143"/>
    </row>
    <row r="93" s="1" customFormat="1" ht="21.95" customHeight="1" spans="1:250">
      <c r="A93" s="81" t="s">
        <v>116</v>
      </c>
      <c r="B93" s="82"/>
      <c r="C93" s="82"/>
      <c r="D93" s="82"/>
      <c r="E93" s="83"/>
      <c r="F93" s="84"/>
      <c r="G93" s="85"/>
      <c r="H93" s="86"/>
      <c r="I93" s="127">
        <f>I94</f>
        <v>27832</v>
      </c>
      <c r="J93" s="127">
        <f t="shared" ref="J93:L93" si="26">J94+J110</f>
        <v>27832</v>
      </c>
      <c r="K93" s="128">
        <f t="shared" si="26"/>
        <v>27832</v>
      </c>
      <c r="L93" s="127">
        <f t="shared" si="26"/>
        <v>0</v>
      </c>
      <c r="M93" s="128"/>
      <c r="N93" s="127">
        <f t="shared" ref="N93:U93" si="27">N94+N110</f>
        <v>3216.45</v>
      </c>
      <c r="O93" s="127">
        <f t="shared" si="27"/>
        <v>3791.74</v>
      </c>
      <c r="P93" s="127">
        <f t="shared" si="27"/>
        <v>4487.67</v>
      </c>
      <c r="Q93" s="127">
        <f t="shared" si="27"/>
        <v>5001.76</v>
      </c>
      <c r="R93" s="127">
        <f t="shared" si="27"/>
        <v>3243.17</v>
      </c>
      <c r="S93" s="127">
        <f t="shared" si="27"/>
        <v>4043.55</v>
      </c>
      <c r="T93" s="127">
        <f t="shared" si="27"/>
        <v>4047.66</v>
      </c>
      <c r="U93" s="127">
        <f t="shared" si="27"/>
        <v>0</v>
      </c>
      <c r="V93" s="141"/>
      <c r="W93" s="141"/>
      <c r="X93" s="141"/>
      <c r="Y93" s="141"/>
      <c r="Z93" s="141"/>
      <c r="AA93" s="141"/>
      <c r="AB93" s="141"/>
      <c r="AC93" s="141"/>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39"/>
      <c r="CD93" s="139"/>
      <c r="CE93" s="139"/>
      <c r="CF93" s="139"/>
      <c r="CG93" s="139"/>
      <c r="CH93" s="139"/>
      <c r="CI93" s="139"/>
      <c r="CJ93" s="139"/>
      <c r="CK93" s="139"/>
      <c r="CL93" s="139"/>
      <c r="CM93" s="139"/>
      <c r="CN93" s="139"/>
      <c r="CO93" s="139"/>
      <c r="CP93" s="139"/>
      <c r="CQ93" s="139"/>
      <c r="CR93" s="139"/>
      <c r="CS93" s="139"/>
      <c r="CT93" s="139"/>
      <c r="CU93" s="139"/>
      <c r="CV93" s="139"/>
      <c r="CW93" s="139"/>
      <c r="CX93" s="139"/>
      <c r="CY93" s="139"/>
      <c r="CZ93" s="139"/>
      <c r="DA93" s="139"/>
      <c r="DB93" s="139"/>
      <c r="DC93" s="139"/>
      <c r="DD93" s="139"/>
      <c r="DE93" s="139"/>
      <c r="DF93" s="139"/>
      <c r="DG93" s="139"/>
      <c r="DH93" s="139"/>
      <c r="DI93" s="139"/>
      <c r="DJ93" s="139"/>
      <c r="DK93" s="139"/>
      <c r="DL93" s="139"/>
      <c r="DM93" s="139"/>
      <c r="DN93" s="139"/>
      <c r="DO93" s="139"/>
      <c r="DP93" s="139"/>
      <c r="DQ93" s="139"/>
      <c r="DR93" s="139"/>
      <c r="DS93" s="139"/>
      <c r="DT93" s="139"/>
      <c r="DU93" s="139"/>
      <c r="DV93" s="139"/>
      <c r="DW93" s="139"/>
      <c r="DX93" s="139"/>
      <c r="DY93" s="139"/>
      <c r="DZ93" s="139"/>
      <c r="EA93" s="139"/>
      <c r="EB93" s="139"/>
      <c r="EC93" s="139"/>
      <c r="ED93" s="139"/>
      <c r="EE93" s="139"/>
      <c r="EF93" s="139"/>
      <c r="EG93" s="139"/>
      <c r="EH93" s="139"/>
      <c r="EI93" s="139"/>
      <c r="EJ93" s="139"/>
      <c r="EK93" s="139"/>
      <c r="EL93" s="139"/>
      <c r="EM93" s="139"/>
      <c r="EN93" s="139"/>
      <c r="EO93" s="139"/>
      <c r="EP93" s="139"/>
      <c r="EQ93" s="139"/>
      <c r="ER93" s="139"/>
      <c r="ES93" s="139"/>
      <c r="ET93" s="139"/>
      <c r="EU93" s="139"/>
      <c r="EV93" s="139"/>
      <c r="EW93" s="139"/>
      <c r="EX93" s="139"/>
      <c r="EY93" s="139"/>
      <c r="EZ93" s="139"/>
      <c r="FA93" s="139"/>
      <c r="FB93" s="139"/>
      <c r="FC93" s="139"/>
      <c r="FD93" s="139"/>
      <c r="FE93" s="139"/>
      <c r="FF93" s="139"/>
      <c r="FG93" s="139"/>
      <c r="FH93" s="139"/>
      <c r="FI93" s="139"/>
      <c r="FJ93" s="139"/>
      <c r="FK93" s="139"/>
      <c r="FL93" s="139"/>
      <c r="FM93" s="139"/>
      <c r="FN93" s="139"/>
      <c r="FO93" s="139"/>
      <c r="FP93" s="139"/>
      <c r="FQ93" s="139"/>
      <c r="FR93" s="139"/>
      <c r="FS93" s="139"/>
      <c r="FT93" s="139"/>
      <c r="FU93" s="139"/>
      <c r="FV93" s="139"/>
      <c r="FW93" s="139"/>
      <c r="FX93" s="139"/>
      <c r="FY93" s="139"/>
      <c r="FZ93" s="139"/>
      <c r="GA93" s="139"/>
      <c r="GB93" s="139"/>
      <c r="GC93" s="139"/>
      <c r="GD93" s="139"/>
      <c r="GE93" s="139"/>
      <c r="GF93" s="139"/>
      <c r="GG93" s="139"/>
      <c r="GH93" s="139"/>
      <c r="GI93" s="139"/>
      <c r="GJ93" s="139"/>
      <c r="GK93" s="139"/>
      <c r="GL93" s="139"/>
      <c r="GM93" s="139"/>
      <c r="GN93" s="139"/>
      <c r="GO93" s="139"/>
      <c r="GP93" s="139"/>
      <c r="GQ93" s="139"/>
      <c r="GR93" s="139"/>
      <c r="GS93" s="139"/>
      <c r="GT93" s="139"/>
      <c r="GU93" s="139"/>
      <c r="GV93" s="139"/>
      <c r="GW93" s="139"/>
      <c r="GX93" s="139"/>
      <c r="GY93" s="139"/>
      <c r="GZ93" s="139"/>
      <c r="HA93" s="139"/>
      <c r="HB93" s="139"/>
      <c r="HC93" s="139"/>
      <c r="HD93" s="139"/>
      <c r="HE93" s="139"/>
      <c r="HF93" s="139"/>
      <c r="HG93" s="139"/>
      <c r="HH93" s="139"/>
      <c r="HI93" s="139"/>
      <c r="HJ93" s="139"/>
      <c r="HK93" s="139"/>
      <c r="HL93" s="139"/>
      <c r="HM93" s="139"/>
      <c r="HN93" s="139"/>
      <c r="HO93" s="139"/>
      <c r="HP93" s="142"/>
      <c r="HQ93" s="142"/>
      <c r="HR93" s="142"/>
      <c r="HS93" s="142"/>
      <c r="HT93" s="142"/>
      <c r="HU93" s="142"/>
      <c r="HV93" s="142"/>
      <c r="HW93" s="142"/>
      <c r="HX93" s="142"/>
      <c r="HY93" s="142"/>
      <c r="HZ93" s="142"/>
      <c r="IA93" s="142"/>
      <c r="IB93" s="142"/>
      <c r="IC93" s="142"/>
      <c r="ID93" s="142"/>
      <c r="IE93" s="142"/>
      <c r="IF93" s="142"/>
      <c r="IG93" s="142"/>
      <c r="IH93" s="142"/>
      <c r="II93" s="142"/>
      <c r="IJ93" s="142"/>
      <c r="IK93" s="142"/>
      <c r="IL93" s="142"/>
      <c r="IM93" s="142"/>
      <c r="IN93" s="142"/>
      <c r="IO93" s="142"/>
      <c r="IP93" s="142"/>
    </row>
    <row r="94" s="1" customFormat="1" ht="21.95" customHeight="1" spans="1:250">
      <c r="A94" s="90">
        <v>1</v>
      </c>
      <c r="B94" s="12" t="s">
        <v>26</v>
      </c>
      <c r="C94" s="12"/>
      <c r="D94" s="12"/>
      <c r="E94" s="12"/>
      <c r="F94" s="91"/>
      <c r="G94" s="92"/>
      <c r="H94" s="86" t="s">
        <v>117</v>
      </c>
      <c r="I94" s="129">
        <f t="shared" ref="I94:L94" si="28">I95+I96+I97</f>
        <v>27832</v>
      </c>
      <c r="J94" s="129">
        <f t="shared" si="28"/>
        <v>27832</v>
      </c>
      <c r="K94" s="132">
        <f t="shared" si="28"/>
        <v>27832</v>
      </c>
      <c r="L94" s="129">
        <f t="shared" si="28"/>
        <v>0</v>
      </c>
      <c r="M94" s="132"/>
      <c r="N94" s="129">
        <f t="shared" ref="N94:T94" si="29">N95+N96+N97</f>
        <v>3216.45</v>
      </c>
      <c r="O94" s="129">
        <f t="shared" si="29"/>
        <v>3791.74</v>
      </c>
      <c r="P94" s="129">
        <f t="shared" si="29"/>
        <v>4487.67</v>
      </c>
      <c r="Q94" s="129">
        <f t="shared" si="29"/>
        <v>5001.76</v>
      </c>
      <c r="R94" s="129">
        <f t="shared" si="29"/>
        <v>3243.17</v>
      </c>
      <c r="S94" s="129">
        <f t="shared" si="29"/>
        <v>4043.55</v>
      </c>
      <c r="T94" s="129">
        <f t="shared" si="29"/>
        <v>4047.66</v>
      </c>
      <c r="U94" s="129"/>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1"/>
      <c r="CS94" s="141"/>
      <c r="CT94" s="141"/>
      <c r="CU94" s="141"/>
      <c r="CV94" s="141"/>
      <c r="CW94" s="141"/>
      <c r="CX94" s="141"/>
      <c r="CY94" s="141"/>
      <c r="CZ94" s="141"/>
      <c r="DA94" s="141"/>
      <c r="DB94" s="141"/>
      <c r="DC94" s="141"/>
      <c r="DD94" s="141"/>
      <c r="DE94" s="141"/>
      <c r="DF94" s="141"/>
      <c r="DG94" s="141"/>
      <c r="DH94" s="141"/>
      <c r="DI94" s="141"/>
      <c r="DJ94" s="141"/>
      <c r="DK94" s="141"/>
      <c r="DL94" s="141"/>
      <c r="DM94" s="141"/>
      <c r="DN94" s="141"/>
      <c r="DO94" s="141"/>
      <c r="DP94" s="141"/>
      <c r="DQ94" s="141"/>
      <c r="DR94" s="141"/>
      <c r="DS94" s="141"/>
      <c r="DT94" s="141"/>
      <c r="DU94" s="141"/>
      <c r="DV94" s="141"/>
      <c r="DW94" s="141"/>
      <c r="DX94" s="141"/>
      <c r="DY94" s="141"/>
      <c r="DZ94" s="141"/>
      <c r="EA94" s="141"/>
      <c r="EB94" s="141"/>
      <c r="EC94" s="141"/>
      <c r="ED94" s="141"/>
      <c r="EE94" s="141"/>
      <c r="EF94" s="141"/>
      <c r="EG94" s="141"/>
      <c r="EH94" s="141"/>
      <c r="EI94" s="141"/>
      <c r="EJ94" s="141"/>
      <c r="EK94" s="141"/>
      <c r="EL94" s="141"/>
      <c r="EM94" s="141"/>
      <c r="EN94" s="141"/>
      <c r="EO94" s="141"/>
      <c r="EP94" s="141"/>
      <c r="EQ94" s="141"/>
      <c r="ER94" s="141"/>
      <c r="ES94" s="141"/>
      <c r="ET94" s="141"/>
      <c r="EU94" s="141"/>
      <c r="EV94" s="141"/>
      <c r="EW94" s="141"/>
      <c r="EX94" s="141"/>
      <c r="EY94" s="141"/>
      <c r="EZ94" s="141"/>
      <c r="FA94" s="141"/>
      <c r="FB94" s="141"/>
      <c r="FC94" s="141"/>
      <c r="FD94" s="141"/>
      <c r="FE94" s="141"/>
      <c r="FF94" s="141"/>
      <c r="FG94" s="141"/>
      <c r="FH94" s="141"/>
      <c r="FI94" s="141"/>
      <c r="FJ94" s="141"/>
      <c r="FK94" s="141"/>
      <c r="FL94" s="141"/>
      <c r="FM94" s="141"/>
      <c r="FN94" s="141"/>
      <c r="FO94" s="141"/>
      <c r="FP94" s="141"/>
      <c r="FQ94" s="141"/>
      <c r="FR94" s="141"/>
      <c r="FS94" s="141"/>
      <c r="FT94" s="141"/>
      <c r="FU94" s="141"/>
      <c r="FV94" s="141"/>
      <c r="FW94" s="141"/>
      <c r="FX94" s="141"/>
      <c r="FY94" s="141"/>
      <c r="FZ94" s="141"/>
      <c r="GA94" s="141"/>
      <c r="GB94" s="141"/>
      <c r="GC94" s="141"/>
      <c r="GD94" s="141"/>
      <c r="GE94" s="141"/>
      <c r="GF94" s="141"/>
      <c r="GG94" s="141"/>
      <c r="GH94" s="141"/>
      <c r="GI94" s="141"/>
      <c r="GJ94" s="141"/>
      <c r="GK94" s="141"/>
      <c r="GL94" s="141"/>
      <c r="GM94" s="141"/>
      <c r="GN94" s="141"/>
      <c r="GO94" s="141"/>
      <c r="GP94" s="141"/>
      <c r="GQ94" s="141"/>
      <c r="GR94" s="141"/>
      <c r="GS94" s="141"/>
      <c r="GT94" s="141"/>
      <c r="GU94" s="141"/>
      <c r="GV94" s="141"/>
      <c r="GW94" s="141"/>
      <c r="GX94" s="141"/>
      <c r="GY94" s="141"/>
      <c r="GZ94" s="141"/>
      <c r="HA94" s="141"/>
      <c r="HB94" s="141"/>
      <c r="HC94" s="141"/>
      <c r="HD94" s="141"/>
      <c r="HE94" s="141"/>
      <c r="HF94" s="141"/>
      <c r="HG94" s="141"/>
      <c r="HH94" s="141"/>
      <c r="HI94" s="141"/>
      <c r="HJ94" s="141"/>
      <c r="HK94" s="141"/>
      <c r="HL94" s="141"/>
      <c r="HM94" s="141"/>
      <c r="HN94" s="141"/>
      <c r="HO94" s="141"/>
      <c r="HP94" s="144"/>
      <c r="HQ94" s="144"/>
      <c r="HR94" s="144"/>
      <c r="HS94" s="144"/>
      <c r="HT94" s="144"/>
      <c r="HU94" s="144"/>
      <c r="HV94" s="144"/>
      <c r="HW94" s="144"/>
      <c r="HX94" s="144"/>
      <c r="HY94" s="144"/>
      <c r="HZ94" s="144"/>
      <c r="IA94" s="144"/>
      <c r="IB94" s="144"/>
      <c r="IC94" s="144"/>
      <c r="ID94" s="144"/>
      <c r="IE94" s="144"/>
      <c r="IF94" s="144"/>
      <c r="IG94" s="144"/>
      <c r="IH94" s="144"/>
      <c r="II94" s="144"/>
      <c r="IJ94" s="144"/>
      <c r="IK94" s="144"/>
      <c r="IL94" s="144"/>
      <c r="IM94" s="144"/>
      <c r="IN94" s="144"/>
      <c r="IO94" s="144"/>
      <c r="IP94" s="144"/>
    </row>
    <row r="95" s="1" customFormat="1" ht="21.95" customHeight="1" spans="1:250">
      <c r="A95" s="93"/>
      <c r="B95" s="15" t="s">
        <v>29</v>
      </c>
      <c r="C95" s="15"/>
      <c r="D95" s="15"/>
      <c r="E95" s="15"/>
      <c r="F95" s="94"/>
      <c r="G95" s="95"/>
      <c r="H95" s="96" t="s">
        <v>117</v>
      </c>
      <c r="I95" s="62">
        <v>20503</v>
      </c>
      <c r="J95" s="62">
        <v>20503</v>
      </c>
      <c r="K95" s="65">
        <f t="shared" ref="K95:K105" si="30">SUM(N95:U95)</f>
        <v>20503</v>
      </c>
      <c r="L95" s="62"/>
      <c r="M95" s="66" t="s">
        <v>118</v>
      </c>
      <c r="N95" s="129">
        <v>2500</v>
      </c>
      <c r="O95" s="129">
        <v>2541</v>
      </c>
      <c r="P95" s="129">
        <v>3400</v>
      </c>
      <c r="Q95" s="129">
        <v>3857</v>
      </c>
      <c r="R95" s="129">
        <v>2696</v>
      </c>
      <c r="S95" s="129">
        <v>2805</v>
      </c>
      <c r="T95" s="73">
        <v>2704</v>
      </c>
      <c r="U95" s="62"/>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141"/>
      <c r="BP95" s="141"/>
      <c r="BQ95" s="141"/>
      <c r="BR95" s="141"/>
      <c r="BS95" s="141"/>
      <c r="BT95" s="141"/>
      <c r="BU95" s="141"/>
      <c r="BV95" s="141"/>
      <c r="BW95" s="141"/>
      <c r="BX95" s="141"/>
      <c r="BY95" s="141"/>
      <c r="BZ95" s="141"/>
      <c r="CA95" s="141"/>
      <c r="CB95" s="141"/>
      <c r="CC95" s="141"/>
      <c r="CD95" s="141"/>
      <c r="CE95" s="141"/>
      <c r="CF95" s="141"/>
      <c r="CG95" s="141"/>
      <c r="CH95" s="141"/>
      <c r="CI95" s="141"/>
      <c r="CJ95" s="141"/>
      <c r="CK95" s="141"/>
      <c r="CL95" s="141"/>
      <c r="CM95" s="141"/>
      <c r="CN95" s="141"/>
      <c r="CO95" s="141"/>
      <c r="CP95" s="141"/>
      <c r="CQ95" s="141"/>
      <c r="CR95" s="141"/>
      <c r="CS95" s="141"/>
      <c r="CT95" s="141"/>
      <c r="CU95" s="141"/>
      <c r="CV95" s="141"/>
      <c r="CW95" s="141"/>
      <c r="CX95" s="141"/>
      <c r="CY95" s="141"/>
      <c r="CZ95" s="141"/>
      <c r="DA95" s="141"/>
      <c r="DB95" s="141"/>
      <c r="DC95" s="141"/>
      <c r="DD95" s="141"/>
      <c r="DE95" s="141"/>
      <c r="DF95" s="141"/>
      <c r="DG95" s="141"/>
      <c r="DH95" s="141"/>
      <c r="DI95" s="141"/>
      <c r="DJ95" s="141"/>
      <c r="DK95" s="141"/>
      <c r="DL95" s="141"/>
      <c r="DM95" s="141"/>
      <c r="DN95" s="141"/>
      <c r="DO95" s="141"/>
      <c r="DP95" s="141"/>
      <c r="DQ95" s="141"/>
      <c r="DR95" s="141"/>
      <c r="DS95" s="141"/>
      <c r="DT95" s="141"/>
      <c r="DU95" s="141"/>
      <c r="DV95" s="141"/>
      <c r="DW95" s="141"/>
      <c r="DX95" s="141"/>
      <c r="DY95" s="141"/>
      <c r="DZ95" s="141"/>
      <c r="EA95" s="141"/>
      <c r="EB95" s="141"/>
      <c r="EC95" s="141"/>
      <c r="ED95" s="141"/>
      <c r="EE95" s="141"/>
      <c r="EF95" s="141"/>
      <c r="EG95" s="141"/>
      <c r="EH95" s="141"/>
      <c r="EI95" s="141"/>
      <c r="EJ95" s="141"/>
      <c r="EK95" s="141"/>
      <c r="EL95" s="141"/>
      <c r="EM95" s="141"/>
      <c r="EN95" s="141"/>
      <c r="EO95" s="141"/>
      <c r="EP95" s="141"/>
      <c r="EQ95" s="141"/>
      <c r="ER95" s="141"/>
      <c r="ES95" s="141"/>
      <c r="ET95" s="141"/>
      <c r="EU95" s="141"/>
      <c r="EV95" s="141"/>
      <c r="EW95" s="141"/>
      <c r="EX95" s="141"/>
      <c r="EY95" s="141"/>
      <c r="EZ95" s="141"/>
      <c r="FA95" s="141"/>
      <c r="FB95" s="141"/>
      <c r="FC95" s="141"/>
      <c r="FD95" s="141"/>
      <c r="FE95" s="141"/>
      <c r="FF95" s="141"/>
      <c r="FG95" s="141"/>
      <c r="FH95" s="141"/>
      <c r="FI95" s="141"/>
      <c r="FJ95" s="141"/>
      <c r="FK95" s="141"/>
      <c r="FL95" s="141"/>
      <c r="FM95" s="141"/>
      <c r="FN95" s="141"/>
      <c r="FO95" s="141"/>
      <c r="FP95" s="141"/>
      <c r="FQ95" s="141"/>
      <c r="FR95" s="141"/>
      <c r="FS95" s="141"/>
      <c r="FT95" s="141"/>
      <c r="FU95" s="141"/>
      <c r="FV95" s="141"/>
      <c r="FW95" s="141"/>
      <c r="FX95" s="141"/>
      <c r="FY95" s="141"/>
      <c r="FZ95" s="141"/>
      <c r="GA95" s="141"/>
      <c r="GB95" s="141"/>
      <c r="GC95" s="141"/>
      <c r="GD95" s="141"/>
      <c r="GE95" s="141"/>
      <c r="GF95" s="141"/>
      <c r="GG95" s="141"/>
      <c r="GH95" s="141"/>
      <c r="GI95" s="141"/>
      <c r="GJ95" s="141"/>
      <c r="GK95" s="141"/>
      <c r="GL95" s="141"/>
      <c r="GM95" s="141"/>
      <c r="GN95" s="141"/>
      <c r="GO95" s="141"/>
      <c r="GP95" s="141"/>
      <c r="GQ95" s="141"/>
      <c r="GR95" s="141"/>
      <c r="GS95" s="141"/>
      <c r="GT95" s="141"/>
      <c r="GU95" s="141"/>
      <c r="GV95" s="141"/>
      <c r="GW95" s="141"/>
      <c r="GX95" s="141"/>
      <c r="GY95" s="141"/>
      <c r="GZ95" s="141"/>
      <c r="HA95" s="141"/>
      <c r="HB95" s="141"/>
      <c r="HC95" s="141"/>
      <c r="HD95" s="141"/>
      <c r="HE95" s="141"/>
      <c r="HF95" s="141"/>
      <c r="HG95" s="141"/>
      <c r="HH95" s="141"/>
      <c r="HI95" s="141"/>
      <c r="HJ95" s="141"/>
      <c r="HK95" s="141"/>
      <c r="HL95" s="141"/>
      <c r="HM95" s="141"/>
      <c r="HN95" s="141"/>
      <c r="HO95" s="141"/>
      <c r="HP95" s="144"/>
      <c r="HQ95" s="144"/>
      <c r="HR95" s="144"/>
      <c r="HS95" s="144"/>
      <c r="HT95" s="144"/>
      <c r="HU95" s="144"/>
      <c r="HV95" s="144"/>
      <c r="HW95" s="144"/>
      <c r="HX95" s="144"/>
      <c r="HY95" s="144"/>
      <c r="HZ95" s="144"/>
      <c r="IA95" s="144"/>
      <c r="IB95" s="144"/>
      <c r="IC95" s="144"/>
      <c r="ID95" s="144"/>
      <c r="IE95" s="144"/>
      <c r="IF95" s="144"/>
      <c r="IG95" s="144"/>
      <c r="IH95" s="144"/>
      <c r="II95" s="144"/>
      <c r="IJ95" s="144"/>
      <c r="IK95" s="144"/>
      <c r="IL95" s="144"/>
      <c r="IM95" s="144"/>
      <c r="IN95" s="144"/>
      <c r="IO95" s="144"/>
      <c r="IP95" s="144"/>
    </row>
    <row r="96" s="1" customFormat="1" ht="21.95" customHeight="1" spans="1:250">
      <c r="A96" s="93"/>
      <c r="B96" s="15" t="s">
        <v>34</v>
      </c>
      <c r="C96" s="15"/>
      <c r="D96" s="15"/>
      <c r="E96" s="15"/>
      <c r="F96" s="94"/>
      <c r="G96" s="95"/>
      <c r="H96" s="96" t="s">
        <v>117</v>
      </c>
      <c r="I96" s="62">
        <v>6739</v>
      </c>
      <c r="J96" s="62">
        <v>6739</v>
      </c>
      <c r="K96" s="65">
        <f t="shared" si="30"/>
        <v>6739</v>
      </c>
      <c r="L96" s="62"/>
      <c r="M96" s="66" t="s">
        <v>118</v>
      </c>
      <c r="N96" s="62">
        <v>716.45</v>
      </c>
      <c r="O96" s="62">
        <v>1250.74</v>
      </c>
      <c r="P96" s="62">
        <v>1087.67</v>
      </c>
      <c r="Q96" s="62">
        <v>554.76</v>
      </c>
      <c r="R96" s="62">
        <v>547.17</v>
      </c>
      <c r="S96" s="62">
        <v>1238.55</v>
      </c>
      <c r="T96" s="62">
        <v>1343.66</v>
      </c>
      <c r="U96" s="62"/>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141"/>
      <c r="BU96" s="141"/>
      <c r="BV96" s="141"/>
      <c r="BW96" s="141"/>
      <c r="BX96" s="141"/>
      <c r="BY96" s="141"/>
      <c r="BZ96" s="141"/>
      <c r="CA96" s="141"/>
      <c r="CB96" s="141"/>
      <c r="CC96" s="141"/>
      <c r="CD96" s="141"/>
      <c r="CE96" s="141"/>
      <c r="CF96" s="141"/>
      <c r="CG96" s="141"/>
      <c r="CH96" s="141"/>
      <c r="CI96" s="141"/>
      <c r="CJ96" s="141"/>
      <c r="CK96" s="141"/>
      <c r="CL96" s="141"/>
      <c r="CM96" s="141"/>
      <c r="CN96" s="141"/>
      <c r="CO96" s="141"/>
      <c r="CP96" s="141"/>
      <c r="CQ96" s="141"/>
      <c r="CR96" s="141"/>
      <c r="CS96" s="141"/>
      <c r="CT96" s="141"/>
      <c r="CU96" s="141"/>
      <c r="CV96" s="141"/>
      <c r="CW96" s="141"/>
      <c r="CX96" s="141"/>
      <c r="CY96" s="141"/>
      <c r="CZ96" s="141"/>
      <c r="DA96" s="141"/>
      <c r="DB96" s="141"/>
      <c r="DC96" s="141"/>
      <c r="DD96" s="141"/>
      <c r="DE96" s="141"/>
      <c r="DF96" s="141"/>
      <c r="DG96" s="141"/>
      <c r="DH96" s="141"/>
      <c r="DI96" s="141"/>
      <c r="DJ96" s="141"/>
      <c r="DK96" s="141"/>
      <c r="DL96" s="141"/>
      <c r="DM96" s="141"/>
      <c r="DN96" s="141"/>
      <c r="DO96" s="141"/>
      <c r="DP96" s="141"/>
      <c r="DQ96" s="141"/>
      <c r="DR96" s="141"/>
      <c r="DS96" s="141"/>
      <c r="DT96" s="141"/>
      <c r="DU96" s="141"/>
      <c r="DV96" s="141"/>
      <c r="DW96" s="141"/>
      <c r="DX96" s="141"/>
      <c r="DY96" s="141"/>
      <c r="DZ96" s="141"/>
      <c r="EA96" s="141"/>
      <c r="EB96" s="141"/>
      <c r="EC96" s="141"/>
      <c r="ED96" s="141"/>
      <c r="EE96" s="141"/>
      <c r="EF96" s="141"/>
      <c r="EG96" s="141"/>
      <c r="EH96" s="141"/>
      <c r="EI96" s="141"/>
      <c r="EJ96" s="141"/>
      <c r="EK96" s="141"/>
      <c r="EL96" s="141"/>
      <c r="EM96" s="141"/>
      <c r="EN96" s="141"/>
      <c r="EO96" s="141"/>
      <c r="EP96" s="141"/>
      <c r="EQ96" s="141"/>
      <c r="ER96" s="141"/>
      <c r="ES96" s="141"/>
      <c r="ET96" s="141"/>
      <c r="EU96" s="141"/>
      <c r="EV96" s="141"/>
      <c r="EW96" s="141"/>
      <c r="EX96" s="141"/>
      <c r="EY96" s="141"/>
      <c r="EZ96" s="141"/>
      <c r="FA96" s="141"/>
      <c r="FB96" s="141"/>
      <c r="FC96" s="141"/>
      <c r="FD96" s="141"/>
      <c r="FE96" s="141"/>
      <c r="FF96" s="141"/>
      <c r="FG96" s="141"/>
      <c r="FH96" s="141"/>
      <c r="FI96" s="141"/>
      <c r="FJ96" s="141"/>
      <c r="FK96" s="141"/>
      <c r="FL96" s="141"/>
      <c r="FM96" s="141"/>
      <c r="FN96" s="141"/>
      <c r="FO96" s="141"/>
      <c r="FP96" s="141"/>
      <c r="FQ96" s="141"/>
      <c r="FR96" s="141"/>
      <c r="FS96" s="141"/>
      <c r="FT96" s="141"/>
      <c r="FU96" s="141"/>
      <c r="FV96" s="141"/>
      <c r="FW96" s="141"/>
      <c r="FX96" s="141"/>
      <c r="FY96" s="141"/>
      <c r="FZ96" s="141"/>
      <c r="GA96" s="141"/>
      <c r="GB96" s="141"/>
      <c r="GC96" s="141"/>
      <c r="GD96" s="141"/>
      <c r="GE96" s="141"/>
      <c r="GF96" s="141"/>
      <c r="GG96" s="141"/>
      <c r="GH96" s="141"/>
      <c r="GI96" s="141"/>
      <c r="GJ96" s="141"/>
      <c r="GK96" s="141"/>
      <c r="GL96" s="141"/>
      <c r="GM96" s="141"/>
      <c r="GN96" s="141"/>
      <c r="GO96" s="141"/>
      <c r="GP96" s="141"/>
      <c r="GQ96" s="141"/>
      <c r="GR96" s="141"/>
      <c r="GS96" s="141"/>
      <c r="GT96" s="141"/>
      <c r="GU96" s="141"/>
      <c r="GV96" s="141"/>
      <c r="GW96" s="141"/>
      <c r="GX96" s="141"/>
      <c r="GY96" s="141"/>
      <c r="GZ96" s="141"/>
      <c r="HA96" s="141"/>
      <c r="HB96" s="141"/>
      <c r="HC96" s="141"/>
      <c r="HD96" s="141"/>
      <c r="HE96" s="141"/>
      <c r="HF96" s="141"/>
      <c r="HG96" s="141"/>
      <c r="HH96" s="141"/>
      <c r="HI96" s="141"/>
      <c r="HJ96" s="141"/>
      <c r="HK96" s="141"/>
      <c r="HL96" s="141"/>
      <c r="HM96" s="141"/>
      <c r="HN96" s="141"/>
      <c r="HO96" s="141"/>
      <c r="HP96" s="144"/>
      <c r="HQ96" s="144"/>
      <c r="HR96" s="144"/>
      <c r="HS96" s="144"/>
      <c r="HT96" s="144"/>
      <c r="HU96" s="144"/>
      <c r="HV96" s="144"/>
      <c r="HW96" s="144"/>
      <c r="HX96" s="144"/>
      <c r="HY96" s="144"/>
      <c r="HZ96" s="144"/>
      <c r="IA96" s="144"/>
      <c r="IB96" s="144"/>
      <c r="IC96" s="144"/>
      <c r="ID96" s="144"/>
      <c r="IE96" s="144"/>
      <c r="IF96" s="144"/>
      <c r="IG96" s="144"/>
      <c r="IH96" s="144"/>
      <c r="II96" s="144"/>
      <c r="IJ96" s="144"/>
      <c r="IK96" s="144"/>
      <c r="IL96" s="144"/>
      <c r="IM96" s="144"/>
      <c r="IN96" s="144"/>
      <c r="IO96" s="144"/>
      <c r="IP96" s="144"/>
    </row>
    <row r="97" s="1" customFormat="1" ht="21.95" customHeight="1" spans="1:250">
      <c r="A97" s="97"/>
      <c r="B97" s="15" t="s">
        <v>36</v>
      </c>
      <c r="C97" s="15"/>
      <c r="D97" s="15"/>
      <c r="E97" s="15"/>
      <c r="F97" s="94"/>
      <c r="G97" s="95"/>
      <c r="H97" s="96" t="s">
        <v>117</v>
      </c>
      <c r="I97" s="62">
        <v>590</v>
      </c>
      <c r="J97" s="62">
        <v>590</v>
      </c>
      <c r="K97" s="65">
        <f t="shared" si="30"/>
        <v>590</v>
      </c>
      <c r="L97" s="62"/>
      <c r="M97" s="66" t="s">
        <v>118</v>
      </c>
      <c r="N97" s="62"/>
      <c r="O97" s="62"/>
      <c r="P97" s="62"/>
      <c r="Q97" s="62">
        <v>590</v>
      </c>
      <c r="R97" s="62"/>
      <c r="S97" s="62"/>
      <c r="T97" s="62"/>
      <c r="U97" s="62"/>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141"/>
      <c r="BT97" s="141"/>
      <c r="BU97" s="141"/>
      <c r="BV97" s="141"/>
      <c r="BW97" s="141"/>
      <c r="BX97" s="141"/>
      <c r="BY97" s="141"/>
      <c r="BZ97" s="141"/>
      <c r="CA97" s="141"/>
      <c r="CB97" s="141"/>
      <c r="CC97" s="141"/>
      <c r="CD97" s="141"/>
      <c r="CE97" s="141"/>
      <c r="CF97" s="141"/>
      <c r="CG97" s="141"/>
      <c r="CH97" s="141"/>
      <c r="CI97" s="141"/>
      <c r="CJ97" s="141"/>
      <c r="CK97" s="141"/>
      <c r="CL97" s="141"/>
      <c r="CM97" s="141"/>
      <c r="CN97" s="141"/>
      <c r="CO97" s="141"/>
      <c r="CP97" s="141"/>
      <c r="CQ97" s="141"/>
      <c r="CR97" s="141"/>
      <c r="CS97" s="141"/>
      <c r="CT97" s="141"/>
      <c r="CU97" s="141"/>
      <c r="CV97" s="141"/>
      <c r="CW97" s="141"/>
      <c r="CX97" s="141"/>
      <c r="CY97" s="141"/>
      <c r="CZ97" s="141"/>
      <c r="DA97" s="141"/>
      <c r="DB97" s="141"/>
      <c r="DC97" s="141"/>
      <c r="DD97" s="141"/>
      <c r="DE97" s="141"/>
      <c r="DF97" s="141"/>
      <c r="DG97" s="141"/>
      <c r="DH97" s="141"/>
      <c r="DI97" s="141"/>
      <c r="DJ97" s="141"/>
      <c r="DK97" s="141"/>
      <c r="DL97" s="141"/>
      <c r="DM97" s="141"/>
      <c r="DN97" s="141"/>
      <c r="DO97" s="141"/>
      <c r="DP97" s="141"/>
      <c r="DQ97" s="141"/>
      <c r="DR97" s="141"/>
      <c r="DS97" s="141"/>
      <c r="DT97" s="141"/>
      <c r="DU97" s="141"/>
      <c r="DV97" s="141"/>
      <c r="DW97" s="141"/>
      <c r="DX97" s="141"/>
      <c r="DY97" s="141"/>
      <c r="DZ97" s="141"/>
      <c r="EA97" s="141"/>
      <c r="EB97" s="141"/>
      <c r="EC97" s="141"/>
      <c r="ED97" s="141"/>
      <c r="EE97" s="141"/>
      <c r="EF97" s="141"/>
      <c r="EG97" s="141"/>
      <c r="EH97" s="141"/>
      <c r="EI97" s="141"/>
      <c r="EJ97" s="141"/>
      <c r="EK97" s="141"/>
      <c r="EL97" s="141"/>
      <c r="EM97" s="141"/>
      <c r="EN97" s="141"/>
      <c r="EO97" s="141"/>
      <c r="EP97" s="141"/>
      <c r="EQ97" s="141"/>
      <c r="ER97" s="141"/>
      <c r="ES97" s="141"/>
      <c r="ET97" s="141"/>
      <c r="EU97" s="141"/>
      <c r="EV97" s="141"/>
      <c r="EW97" s="141"/>
      <c r="EX97" s="141"/>
      <c r="EY97" s="141"/>
      <c r="EZ97" s="141"/>
      <c r="FA97" s="141"/>
      <c r="FB97" s="141"/>
      <c r="FC97" s="141"/>
      <c r="FD97" s="141"/>
      <c r="FE97" s="141"/>
      <c r="FF97" s="141"/>
      <c r="FG97" s="141"/>
      <c r="FH97" s="141"/>
      <c r="FI97" s="141"/>
      <c r="FJ97" s="141"/>
      <c r="FK97" s="141"/>
      <c r="FL97" s="141"/>
      <c r="FM97" s="141"/>
      <c r="FN97" s="141"/>
      <c r="FO97" s="141"/>
      <c r="FP97" s="141"/>
      <c r="FQ97" s="141"/>
      <c r="FR97" s="141"/>
      <c r="FS97" s="141"/>
      <c r="FT97" s="141"/>
      <c r="FU97" s="141"/>
      <c r="FV97" s="141"/>
      <c r="FW97" s="141"/>
      <c r="FX97" s="141"/>
      <c r="FY97" s="141"/>
      <c r="FZ97" s="141"/>
      <c r="GA97" s="141"/>
      <c r="GB97" s="141"/>
      <c r="GC97" s="141"/>
      <c r="GD97" s="141"/>
      <c r="GE97" s="141"/>
      <c r="GF97" s="141"/>
      <c r="GG97" s="141"/>
      <c r="GH97" s="141"/>
      <c r="GI97" s="141"/>
      <c r="GJ97" s="141"/>
      <c r="GK97" s="141"/>
      <c r="GL97" s="141"/>
      <c r="GM97" s="141"/>
      <c r="GN97" s="141"/>
      <c r="GO97" s="141"/>
      <c r="GP97" s="141"/>
      <c r="GQ97" s="141"/>
      <c r="GR97" s="141"/>
      <c r="GS97" s="141"/>
      <c r="GT97" s="141"/>
      <c r="GU97" s="141"/>
      <c r="GV97" s="141"/>
      <c r="GW97" s="141"/>
      <c r="GX97" s="141"/>
      <c r="GY97" s="141"/>
      <c r="GZ97" s="141"/>
      <c r="HA97" s="141"/>
      <c r="HB97" s="141"/>
      <c r="HC97" s="141"/>
      <c r="HD97" s="141"/>
      <c r="HE97" s="141"/>
      <c r="HF97" s="141"/>
      <c r="HG97" s="141"/>
      <c r="HH97" s="141"/>
      <c r="HI97" s="141"/>
      <c r="HJ97" s="141"/>
      <c r="HK97" s="141"/>
      <c r="HL97" s="141"/>
      <c r="HM97" s="141"/>
      <c r="HN97" s="141"/>
      <c r="HO97" s="141"/>
      <c r="HP97" s="144"/>
      <c r="HQ97" s="144"/>
      <c r="HR97" s="144"/>
      <c r="HS97" s="144"/>
      <c r="HT97" s="144"/>
      <c r="HU97" s="144"/>
      <c r="HV97" s="144"/>
      <c r="HW97" s="144"/>
      <c r="HX97" s="144"/>
      <c r="HY97" s="144"/>
      <c r="HZ97" s="144"/>
      <c r="IA97" s="144"/>
      <c r="IB97" s="144"/>
      <c r="IC97" s="144"/>
      <c r="ID97" s="144"/>
      <c r="IE97" s="144"/>
      <c r="IF97" s="144"/>
      <c r="IG97" s="144"/>
      <c r="IH97" s="144"/>
      <c r="II97" s="144"/>
      <c r="IJ97" s="144"/>
      <c r="IK97" s="144"/>
      <c r="IL97" s="144"/>
      <c r="IM97" s="144"/>
      <c r="IN97" s="144"/>
      <c r="IO97" s="144"/>
      <c r="IP97" s="144"/>
    </row>
    <row r="98" s="1" customFormat="1" ht="21.95" customHeight="1" spans="1:250">
      <c r="A98" s="98">
        <v>2</v>
      </c>
      <c r="B98" s="99" t="s">
        <v>43</v>
      </c>
      <c r="C98" s="100"/>
      <c r="D98" s="100"/>
      <c r="E98" s="101"/>
      <c r="F98" s="94"/>
      <c r="G98" s="95"/>
      <c r="H98" s="96" t="s">
        <v>119</v>
      </c>
      <c r="I98" s="62">
        <v>1996.51</v>
      </c>
      <c r="J98" s="129"/>
      <c r="K98" s="65">
        <f t="shared" si="30"/>
        <v>1996.51</v>
      </c>
      <c r="L98" s="62"/>
      <c r="M98" s="63" t="s">
        <v>120</v>
      </c>
      <c r="N98" s="62">
        <v>468.78</v>
      </c>
      <c r="O98" s="62">
        <v>110.81</v>
      </c>
      <c r="P98" s="62">
        <v>320.78</v>
      </c>
      <c r="Q98" s="62">
        <v>503.78</v>
      </c>
      <c r="R98" s="62">
        <v>261.78</v>
      </c>
      <c r="S98" s="62">
        <v>196.8</v>
      </c>
      <c r="T98" s="62">
        <v>133.78</v>
      </c>
      <c r="U98" s="62"/>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141"/>
      <c r="EJ98" s="141"/>
      <c r="EK98" s="141"/>
      <c r="EL98" s="141"/>
      <c r="EM98" s="141"/>
      <c r="EN98" s="141"/>
      <c r="EO98" s="141"/>
      <c r="EP98" s="141"/>
      <c r="EQ98" s="141"/>
      <c r="ER98" s="141"/>
      <c r="ES98" s="141"/>
      <c r="ET98" s="141"/>
      <c r="EU98" s="141"/>
      <c r="EV98" s="141"/>
      <c r="EW98" s="141"/>
      <c r="EX98" s="141"/>
      <c r="EY98" s="141"/>
      <c r="EZ98" s="141"/>
      <c r="FA98" s="141"/>
      <c r="FB98" s="141"/>
      <c r="FC98" s="141"/>
      <c r="FD98" s="141"/>
      <c r="FE98" s="141"/>
      <c r="FF98" s="141"/>
      <c r="FG98" s="141"/>
      <c r="FH98" s="141"/>
      <c r="FI98" s="141"/>
      <c r="FJ98" s="141"/>
      <c r="FK98" s="141"/>
      <c r="FL98" s="141"/>
      <c r="FM98" s="141"/>
      <c r="FN98" s="141"/>
      <c r="FO98" s="141"/>
      <c r="FP98" s="141"/>
      <c r="FQ98" s="141"/>
      <c r="FR98" s="141"/>
      <c r="FS98" s="141"/>
      <c r="FT98" s="141"/>
      <c r="FU98" s="141"/>
      <c r="FV98" s="141"/>
      <c r="FW98" s="141"/>
      <c r="FX98" s="141"/>
      <c r="FY98" s="141"/>
      <c r="FZ98" s="141"/>
      <c r="GA98" s="141"/>
      <c r="GB98" s="141"/>
      <c r="GC98" s="141"/>
      <c r="GD98" s="141"/>
      <c r="GE98" s="141"/>
      <c r="GF98" s="141"/>
      <c r="GG98" s="141"/>
      <c r="GH98" s="141"/>
      <c r="GI98" s="141"/>
      <c r="GJ98" s="141"/>
      <c r="GK98" s="141"/>
      <c r="GL98" s="141"/>
      <c r="GM98" s="141"/>
      <c r="GN98" s="141"/>
      <c r="GO98" s="141"/>
      <c r="GP98" s="141"/>
      <c r="GQ98" s="141"/>
      <c r="GR98" s="141"/>
      <c r="GS98" s="141"/>
      <c r="GT98" s="141"/>
      <c r="GU98" s="141"/>
      <c r="GV98" s="141"/>
      <c r="GW98" s="141"/>
      <c r="GX98" s="141"/>
      <c r="GY98" s="141"/>
      <c r="GZ98" s="141"/>
      <c r="HA98" s="141"/>
      <c r="HB98" s="141"/>
      <c r="HC98" s="141"/>
      <c r="HD98" s="141"/>
      <c r="HE98" s="141"/>
      <c r="HF98" s="141"/>
      <c r="HG98" s="141"/>
      <c r="HH98" s="141"/>
      <c r="HI98" s="141"/>
      <c r="HJ98" s="141"/>
      <c r="HK98" s="141"/>
      <c r="HL98" s="141"/>
      <c r="HM98" s="141"/>
      <c r="HN98" s="141"/>
      <c r="HO98" s="141"/>
      <c r="HP98" s="144"/>
      <c r="HQ98" s="144"/>
      <c r="HR98" s="144"/>
      <c r="HS98" s="144"/>
      <c r="HT98" s="144"/>
      <c r="HU98" s="144"/>
      <c r="HV98" s="144"/>
      <c r="HW98" s="144"/>
      <c r="HX98" s="144"/>
      <c r="HY98" s="144"/>
      <c r="HZ98" s="144"/>
      <c r="IA98" s="144"/>
      <c r="IB98" s="144"/>
      <c r="IC98" s="144"/>
      <c r="ID98" s="144"/>
      <c r="IE98" s="144"/>
      <c r="IF98" s="144"/>
      <c r="IG98" s="144"/>
      <c r="IH98" s="144"/>
      <c r="II98" s="144"/>
      <c r="IJ98" s="144"/>
      <c r="IK98" s="144"/>
      <c r="IL98" s="144"/>
      <c r="IM98" s="144"/>
      <c r="IN98" s="144"/>
      <c r="IO98" s="144"/>
      <c r="IP98" s="144"/>
    </row>
    <row r="99" s="1" customFormat="1" ht="21.95" customHeight="1" spans="1:250">
      <c r="A99" s="98"/>
      <c r="B99" s="25" t="s">
        <v>46</v>
      </c>
      <c r="C99" s="26"/>
      <c r="D99" s="26"/>
      <c r="E99" s="27"/>
      <c r="F99" s="94"/>
      <c r="G99" s="95"/>
      <c r="H99" s="94"/>
      <c r="I99" s="73"/>
      <c r="J99" s="73"/>
      <c r="K99" s="65">
        <f t="shared" si="30"/>
        <v>0</v>
      </c>
      <c r="L99" s="62"/>
      <c r="M99" s="63"/>
      <c r="N99" s="62"/>
      <c r="O99" s="62"/>
      <c r="P99" s="62"/>
      <c r="Q99" s="62"/>
      <c r="R99" s="62"/>
      <c r="S99" s="62"/>
      <c r="T99" s="62"/>
      <c r="U99" s="62"/>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141"/>
      <c r="BU99" s="141"/>
      <c r="BV99" s="141"/>
      <c r="BW99" s="141"/>
      <c r="BX99" s="141"/>
      <c r="BY99" s="141"/>
      <c r="BZ99" s="141"/>
      <c r="CA99" s="141"/>
      <c r="CB99" s="141"/>
      <c r="CC99" s="141"/>
      <c r="CD99" s="141"/>
      <c r="CE99" s="141"/>
      <c r="CF99" s="141"/>
      <c r="CG99" s="141"/>
      <c r="CH99" s="141"/>
      <c r="CI99" s="141"/>
      <c r="CJ99" s="141"/>
      <c r="CK99" s="141"/>
      <c r="CL99" s="141"/>
      <c r="CM99" s="141"/>
      <c r="CN99" s="141"/>
      <c r="CO99" s="141"/>
      <c r="CP99" s="141"/>
      <c r="CQ99" s="141"/>
      <c r="CR99" s="141"/>
      <c r="CS99" s="141"/>
      <c r="CT99" s="141"/>
      <c r="CU99" s="141"/>
      <c r="CV99" s="141"/>
      <c r="CW99" s="141"/>
      <c r="CX99" s="141"/>
      <c r="CY99" s="141"/>
      <c r="CZ99" s="141"/>
      <c r="DA99" s="141"/>
      <c r="DB99" s="141"/>
      <c r="DC99" s="141"/>
      <c r="DD99" s="141"/>
      <c r="DE99" s="141"/>
      <c r="DF99" s="141"/>
      <c r="DG99" s="141"/>
      <c r="DH99" s="141"/>
      <c r="DI99" s="141"/>
      <c r="DJ99" s="141"/>
      <c r="DK99" s="141"/>
      <c r="DL99" s="141"/>
      <c r="DM99" s="141"/>
      <c r="DN99" s="141"/>
      <c r="DO99" s="141"/>
      <c r="DP99" s="141"/>
      <c r="DQ99" s="141"/>
      <c r="DR99" s="141"/>
      <c r="DS99" s="141"/>
      <c r="DT99" s="141"/>
      <c r="DU99" s="141"/>
      <c r="DV99" s="141"/>
      <c r="DW99" s="141"/>
      <c r="DX99" s="141"/>
      <c r="DY99" s="141"/>
      <c r="DZ99" s="141"/>
      <c r="EA99" s="141"/>
      <c r="EB99" s="141"/>
      <c r="EC99" s="141"/>
      <c r="ED99" s="141"/>
      <c r="EE99" s="141"/>
      <c r="EF99" s="141"/>
      <c r="EG99" s="141"/>
      <c r="EH99" s="141"/>
      <c r="EI99" s="141"/>
      <c r="EJ99" s="141"/>
      <c r="EK99" s="141"/>
      <c r="EL99" s="141"/>
      <c r="EM99" s="141"/>
      <c r="EN99" s="141"/>
      <c r="EO99" s="141"/>
      <c r="EP99" s="141"/>
      <c r="EQ99" s="141"/>
      <c r="ER99" s="141"/>
      <c r="ES99" s="141"/>
      <c r="ET99" s="141"/>
      <c r="EU99" s="141"/>
      <c r="EV99" s="141"/>
      <c r="EW99" s="141"/>
      <c r="EX99" s="141"/>
      <c r="EY99" s="141"/>
      <c r="EZ99" s="141"/>
      <c r="FA99" s="141"/>
      <c r="FB99" s="141"/>
      <c r="FC99" s="141"/>
      <c r="FD99" s="141"/>
      <c r="FE99" s="141"/>
      <c r="FF99" s="141"/>
      <c r="FG99" s="141"/>
      <c r="FH99" s="141"/>
      <c r="FI99" s="141"/>
      <c r="FJ99" s="141"/>
      <c r="FK99" s="141"/>
      <c r="FL99" s="141"/>
      <c r="FM99" s="141"/>
      <c r="FN99" s="141"/>
      <c r="FO99" s="141"/>
      <c r="FP99" s="141"/>
      <c r="FQ99" s="141"/>
      <c r="FR99" s="141"/>
      <c r="FS99" s="141"/>
      <c r="FT99" s="141"/>
      <c r="FU99" s="141"/>
      <c r="FV99" s="141"/>
      <c r="FW99" s="141"/>
      <c r="FX99" s="141"/>
      <c r="FY99" s="141"/>
      <c r="FZ99" s="141"/>
      <c r="GA99" s="141"/>
      <c r="GB99" s="141"/>
      <c r="GC99" s="141"/>
      <c r="GD99" s="141"/>
      <c r="GE99" s="141"/>
      <c r="GF99" s="141"/>
      <c r="GG99" s="141"/>
      <c r="GH99" s="141"/>
      <c r="GI99" s="141"/>
      <c r="GJ99" s="141"/>
      <c r="GK99" s="141"/>
      <c r="GL99" s="141"/>
      <c r="GM99" s="141"/>
      <c r="GN99" s="141"/>
      <c r="GO99" s="141"/>
      <c r="GP99" s="141"/>
      <c r="GQ99" s="141"/>
      <c r="GR99" s="141"/>
      <c r="GS99" s="141"/>
      <c r="GT99" s="141"/>
      <c r="GU99" s="141"/>
      <c r="GV99" s="141"/>
      <c r="GW99" s="141"/>
      <c r="GX99" s="141"/>
      <c r="GY99" s="141"/>
      <c r="GZ99" s="141"/>
      <c r="HA99" s="141"/>
      <c r="HB99" s="141"/>
      <c r="HC99" s="141"/>
      <c r="HD99" s="141"/>
      <c r="HE99" s="141"/>
      <c r="HF99" s="141"/>
      <c r="HG99" s="141"/>
      <c r="HH99" s="141"/>
      <c r="HI99" s="141"/>
      <c r="HJ99" s="141"/>
      <c r="HK99" s="141"/>
      <c r="HL99" s="141"/>
      <c r="HM99" s="141"/>
      <c r="HN99" s="141"/>
      <c r="HO99" s="141"/>
      <c r="HP99" s="144"/>
      <c r="HQ99" s="144"/>
      <c r="HR99" s="144"/>
      <c r="HS99" s="144"/>
      <c r="HT99" s="144"/>
      <c r="HU99" s="144"/>
      <c r="HV99" s="144"/>
      <c r="HW99" s="144"/>
      <c r="HX99" s="144"/>
      <c r="HY99" s="144"/>
      <c r="HZ99" s="144"/>
      <c r="IA99" s="144"/>
      <c r="IB99" s="144"/>
      <c r="IC99" s="144"/>
      <c r="ID99" s="144"/>
      <c r="IE99" s="144"/>
      <c r="IF99" s="144"/>
      <c r="IG99" s="144"/>
      <c r="IH99" s="144"/>
      <c r="II99" s="144"/>
      <c r="IJ99" s="144"/>
      <c r="IK99" s="144"/>
      <c r="IL99" s="144"/>
      <c r="IM99" s="144"/>
      <c r="IN99" s="144"/>
      <c r="IO99" s="144"/>
      <c r="IP99" s="144"/>
    </row>
    <row r="100" s="1" customFormat="1" ht="21.95" customHeight="1" spans="1:250">
      <c r="A100" s="90">
        <v>3</v>
      </c>
      <c r="B100" s="99" t="s">
        <v>121</v>
      </c>
      <c r="C100" s="100"/>
      <c r="D100" s="100"/>
      <c r="E100" s="101"/>
      <c r="F100" s="94"/>
      <c r="G100" s="95"/>
      <c r="H100" s="94" t="s">
        <v>90</v>
      </c>
      <c r="I100" s="73">
        <v>5342.9</v>
      </c>
      <c r="J100" s="73"/>
      <c r="K100" s="65">
        <f t="shared" si="30"/>
        <v>5342.9</v>
      </c>
      <c r="L100" s="62"/>
      <c r="M100" s="63" t="s">
        <v>122</v>
      </c>
      <c r="N100" s="62">
        <v>106.56</v>
      </c>
      <c r="O100" s="62">
        <v>97.24</v>
      </c>
      <c r="P100" s="62">
        <v>233.26</v>
      </c>
      <c r="Q100" s="62">
        <v>1239.91</v>
      </c>
      <c r="R100" s="62">
        <v>130.65</v>
      </c>
      <c r="S100" s="62">
        <v>465.11</v>
      </c>
      <c r="T100" s="62">
        <v>31.49</v>
      </c>
      <c r="U100" s="62">
        <v>3038.68</v>
      </c>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1"/>
      <c r="EA100" s="141"/>
      <c r="EB100" s="141"/>
      <c r="EC100" s="141"/>
      <c r="ED100" s="141"/>
      <c r="EE100" s="141"/>
      <c r="EF100" s="141"/>
      <c r="EG100" s="141"/>
      <c r="EH100" s="141"/>
      <c r="EI100" s="141"/>
      <c r="EJ100" s="141"/>
      <c r="EK100" s="141"/>
      <c r="EL100" s="141"/>
      <c r="EM100" s="141"/>
      <c r="EN100" s="141"/>
      <c r="EO100" s="141"/>
      <c r="EP100" s="141"/>
      <c r="EQ100" s="141"/>
      <c r="ER100" s="141"/>
      <c r="ES100" s="141"/>
      <c r="ET100" s="141"/>
      <c r="EU100" s="141"/>
      <c r="EV100" s="141"/>
      <c r="EW100" s="141"/>
      <c r="EX100" s="141"/>
      <c r="EY100" s="141"/>
      <c r="EZ100" s="141"/>
      <c r="FA100" s="141"/>
      <c r="FB100" s="141"/>
      <c r="FC100" s="141"/>
      <c r="FD100" s="141"/>
      <c r="FE100" s="141"/>
      <c r="FF100" s="141"/>
      <c r="FG100" s="141"/>
      <c r="FH100" s="141"/>
      <c r="FI100" s="141"/>
      <c r="FJ100" s="141"/>
      <c r="FK100" s="141"/>
      <c r="FL100" s="141"/>
      <c r="FM100" s="141"/>
      <c r="FN100" s="141"/>
      <c r="FO100" s="141"/>
      <c r="FP100" s="141"/>
      <c r="FQ100" s="141"/>
      <c r="FR100" s="141"/>
      <c r="FS100" s="141"/>
      <c r="FT100" s="141"/>
      <c r="FU100" s="141"/>
      <c r="FV100" s="141"/>
      <c r="FW100" s="141"/>
      <c r="FX100" s="141"/>
      <c r="FY100" s="141"/>
      <c r="FZ100" s="141"/>
      <c r="GA100" s="141"/>
      <c r="GB100" s="141"/>
      <c r="GC100" s="141"/>
      <c r="GD100" s="141"/>
      <c r="GE100" s="141"/>
      <c r="GF100" s="141"/>
      <c r="GG100" s="141"/>
      <c r="GH100" s="141"/>
      <c r="GI100" s="141"/>
      <c r="GJ100" s="141"/>
      <c r="GK100" s="141"/>
      <c r="GL100" s="141"/>
      <c r="GM100" s="141"/>
      <c r="GN100" s="141"/>
      <c r="GO100" s="141"/>
      <c r="GP100" s="141"/>
      <c r="GQ100" s="141"/>
      <c r="GR100" s="141"/>
      <c r="GS100" s="141"/>
      <c r="GT100" s="141"/>
      <c r="GU100" s="141"/>
      <c r="GV100" s="141"/>
      <c r="GW100" s="141"/>
      <c r="GX100" s="141"/>
      <c r="GY100" s="141"/>
      <c r="GZ100" s="141"/>
      <c r="HA100" s="141"/>
      <c r="HB100" s="141"/>
      <c r="HC100" s="141"/>
      <c r="HD100" s="141"/>
      <c r="HE100" s="141"/>
      <c r="HF100" s="141"/>
      <c r="HG100" s="141"/>
      <c r="HH100" s="141"/>
      <c r="HI100" s="141"/>
      <c r="HJ100" s="141"/>
      <c r="HK100" s="141"/>
      <c r="HL100" s="141"/>
      <c r="HM100" s="141"/>
      <c r="HN100" s="141"/>
      <c r="HO100" s="141"/>
      <c r="HP100" s="144"/>
      <c r="HQ100" s="144"/>
      <c r="HR100" s="144"/>
      <c r="HS100" s="144"/>
      <c r="HT100" s="144"/>
      <c r="HU100" s="144"/>
      <c r="HV100" s="144"/>
      <c r="HW100" s="144"/>
      <c r="HX100" s="144"/>
      <c r="HY100" s="144"/>
      <c r="HZ100" s="144"/>
      <c r="IA100" s="144"/>
      <c r="IB100" s="144"/>
      <c r="IC100" s="144"/>
      <c r="ID100" s="144"/>
      <c r="IE100" s="144"/>
      <c r="IF100" s="144"/>
      <c r="IG100" s="144"/>
      <c r="IH100" s="144"/>
      <c r="II100" s="144"/>
      <c r="IJ100" s="144"/>
      <c r="IK100" s="144"/>
      <c r="IL100" s="144"/>
      <c r="IM100" s="144"/>
      <c r="IN100" s="144"/>
      <c r="IO100" s="144"/>
      <c r="IP100" s="144"/>
    </row>
    <row r="101" s="1" customFormat="1" ht="21.95" customHeight="1" spans="1:250">
      <c r="A101" s="97"/>
      <c r="B101" s="25" t="s">
        <v>46</v>
      </c>
      <c r="C101" s="26"/>
      <c r="D101" s="26"/>
      <c r="E101" s="27"/>
      <c r="F101" s="94"/>
      <c r="G101" s="95"/>
      <c r="H101" s="94"/>
      <c r="I101" s="73"/>
      <c r="J101" s="73"/>
      <c r="K101" s="65">
        <f t="shared" si="30"/>
        <v>0</v>
      </c>
      <c r="L101" s="62"/>
      <c r="M101" s="63"/>
      <c r="N101" s="62"/>
      <c r="O101" s="62"/>
      <c r="P101" s="62"/>
      <c r="Q101" s="62"/>
      <c r="R101" s="62"/>
      <c r="S101" s="62"/>
      <c r="T101" s="62"/>
      <c r="U101" s="62"/>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c r="DN101" s="141"/>
      <c r="DO101" s="141"/>
      <c r="DP101" s="141"/>
      <c r="DQ101" s="141"/>
      <c r="DR101" s="141"/>
      <c r="DS101" s="141"/>
      <c r="DT101" s="141"/>
      <c r="DU101" s="141"/>
      <c r="DV101" s="141"/>
      <c r="DW101" s="141"/>
      <c r="DX101" s="141"/>
      <c r="DY101" s="141"/>
      <c r="DZ101" s="141"/>
      <c r="EA101" s="141"/>
      <c r="EB101" s="141"/>
      <c r="EC101" s="141"/>
      <c r="ED101" s="141"/>
      <c r="EE101" s="141"/>
      <c r="EF101" s="141"/>
      <c r="EG101" s="141"/>
      <c r="EH101" s="141"/>
      <c r="EI101" s="141"/>
      <c r="EJ101" s="141"/>
      <c r="EK101" s="141"/>
      <c r="EL101" s="141"/>
      <c r="EM101" s="141"/>
      <c r="EN101" s="141"/>
      <c r="EO101" s="141"/>
      <c r="EP101" s="141"/>
      <c r="EQ101" s="141"/>
      <c r="ER101" s="141"/>
      <c r="ES101" s="141"/>
      <c r="ET101" s="141"/>
      <c r="EU101" s="141"/>
      <c r="EV101" s="141"/>
      <c r="EW101" s="141"/>
      <c r="EX101" s="141"/>
      <c r="EY101" s="141"/>
      <c r="EZ101" s="141"/>
      <c r="FA101" s="141"/>
      <c r="FB101" s="141"/>
      <c r="FC101" s="141"/>
      <c r="FD101" s="141"/>
      <c r="FE101" s="141"/>
      <c r="FF101" s="141"/>
      <c r="FG101" s="141"/>
      <c r="FH101" s="141"/>
      <c r="FI101" s="141"/>
      <c r="FJ101" s="141"/>
      <c r="FK101" s="141"/>
      <c r="FL101" s="141"/>
      <c r="FM101" s="141"/>
      <c r="FN101" s="141"/>
      <c r="FO101" s="141"/>
      <c r="FP101" s="141"/>
      <c r="FQ101" s="141"/>
      <c r="FR101" s="141"/>
      <c r="FS101" s="141"/>
      <c r="FT101" s="141"/>
      <c r="FU101" s="141"/>
      <c r="FV101" s="141"/>
      <c r="FW101" s="141"/>
      <c r="FX101" s="141"/>
      <c r="FY101" s="141"/>
      <c r="FZ101" s="141"/>
      <c r="GA101" s="141"/>
      <c r="GB101" s="141"/>
      <c r="GC101" s="141"/>
      <c r="GD101" s="141"/>
      <c r="GE101" s="141"/>
      <c r="GF101" s="141"/>
      <c r="GG101" s="141"/>
      <c r="GH101" s="141"/>
      <c r="GI101" s="141"/>
      <c r="GJ101" s="141"/>
      <c r="GK101" s="141"/>
      <c r="GL101" s="141"/>
      <c r="GM101" s="141"/>
      <c r="GN101" s="141"/>
      <c r="GO101" s="141"/>
      <c r="GP101" s="141"/>
      <c r="GQ101" s="141"/>
      <c r="GR101" s="141"/>
      <c r="GS101" s="141"/>
      <c r="GT101" s="141"/>
      <c r="GU101" s="141"/>
      <c r="GV101" s="141"/>
      <c r="GW101" s="141"/>
      <c r="GX101" s="141"/>
      <c r="GY101" s="141"/>
      <c r="GZ101" s="141"/>
      <c r="HA101" s="141"/>
      <c r="HB101" s="141"/>
      <c r="HC101" s="141"/>
      <c r="HD101" s="141"/>
      <c r="HE101" s="141"/>
      <c r="HF101" s="141"/>
      <c r="HG101" s="141"/>
      <c r="HH101" s="141"/>
      <c r="HI101" s="141"/>
      <c r="HJ101" s="141"/>
      <c r="HK101" s="141"/>
      <c r="HL101" s="141"/>
      <c r="HM101" s="141"/>
      <c r="HN101" s="141"/>
      <c r="HO101" s="141"/>
      <c r="HP101" s="144"/>
      <c r="HQ101" s="144"/>
      <c r="HR101" s="144"/>
      <c r="HS101" s="144"/>
      <c r="HT101" s="144"/>
      <c r="HU101" s="144"/>
      <c r="HV101" s="144"/>
      <c r="HW101" s="144"/>
      <c r="HX101" s="144"/>
      <c r="HY101" s="144"/>
      <c r="HZ101" s="144"/>
      <c r="IA101" s="144"/>
      <c r="IB101" s="144"/>
      <c r="IC101" s="144"/>
      <c r="ID101" s="144"/>
      <c r="IE101" s="144"/>
      <c r="IF101" s="144"/>
      <c r="IG101" s="144"/>
      <c r="IH101" s="144"/>
      <c r="II101" s="144"/>
      <c r="IJ101" s="144"/>
      <c r="IK101" s="144"/>
      <c r="IL101" s="144"/>
      <c r="IM101" s="144"/>
      <c r="IN101" s="144"/>
      <c r="IO101" s="144"/>
      <c r="IP101" s="144"/>
    </row>
    <row r="102" s="1" customFormat="1" ht="21.95" customHeight="1" spans="1:250">
      <c r="A102" s="90">
        <v>4</v>
      </c>
      <c r="B102" s="99" t="s">
        <v>123</v>
      </c>
      <c r="C102" s="100"/>
      <c r="D102" s="100"/>
      <c r="E102" s="101"/>
      <c r="F102" s="94"/>
      <c r="G102" s="95"/>
      <c r="H102" s="94"/>
      <c r="I102" s="73"/>
      <c r="J102" s="73"/>
      <c r="K102" s="65">
        <f t="shared" si="30"/>
        <v>0</v>
      </c>
      <c r="L102" s="62"/>
      <c r="M102" s="63"/>
      <c r="N102" s="62"/>
      <c r="O102" s="62"/>
      <c r="P102" s="62"/>
      <c r="Q102" s="62"/>
      <c r="R102" s="62"/>
      <c r="S102" s="62"/>
      <c r="T102" s="62"/>
      <c r="U102" s="62"/>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c r="DN102" s="141"/>
      <c r="DO102" s="141"/>
      <c r="DP102" s="141"/>
      <c r="DQ102" s="141"/>
      <c r="DR102" s="141"/>
      <c r="DS102" s="141"/>
      <c r="DT102" s="141"/>
      <c r="DU102" s="141"/>
      <c r="DV102" s="141"/>
      <c r="DW102" s="141"/>
      <c r="DX102" s="141"/>
      <c r="DY102" s="141"/>
      <c r="DZ102" s="141"/>
      <c r="EA102" s="141"/>
      <c r="EB102" s="141"/>
      <c r="EC102" s="141"/>
      <c r="ED102" s="141"/>
      <c r="EE102" s="141"/>
      <c r="EF102" s="141"/>
      <c r="EG102" s="141"/>
      <c r="EH102" s="141"/>
      <c r="EI102" s="141"/>
      <c r="EJ102" s="141"/>
      <c r="EK102" s="141"/>
      <c r="EL102" s="141"/>
      <c r="EM102" s="141"/>
      <c r="EN102" s="141"/>
      <c r="EO102" s="141"/>
      <c r="EP102" s="141"/>
      <c r="EQ102" s="141"/>
      <c r="ER102" s="141"/>
      <c r="ES102" s="141"/>
      <c r="ET102" s="141"/>
      <c r="EU102" s="141"/>
      <c r="EV102" s="141"/>
      <c r="EW102" s="141"/>
      <c r="EX102" s="141"/>
      <c r="EY102" s="141"/>
      <c r="EZ102" s="141"/>
      <c r="FA102" s="141"/>
      <c r="FB102" s="141"/>
      <c r="FC102" s="141"/>
      <c r="FD102" s="141"/>
      <c r="FE102" s="141"/>
      <c r="FF102" s="141"/>
      <c r="FG102" s="141"/>
      <c r="FH102" s="141"/>
      <c r="FI102" s="141"/>
      <c r="FJ102" s="141"/>
      <c r="FK102" s="141"/>
      <c r="FL102" s="141"/>
      <c r="FM102" s="141"/>
      <c r="FN102" s="141"/>
      <c r="FO102" s="141"/>
      <c r="FP102" s="141"/>
      <c r="FQ102" s="141"/>
      <c r="FR102" s="141"/>
      <c r="FS102" s="141"/>
      <c r="FT102" s="141"/>
      <c r="FU102" s="141"/>
      <c r="FV102" s="141"/>
      <c r="FW102" s="141"/>
      <c r="FX102" s="141"/>
      <c r="FY102" s="141"/>
      <c r="FZ102" s="141"/>
      <c r="GA102" s="141"/>
      <c r="GB102" s="141"/>
      <c r="GC102" s="141"/>
      <c r="GD102" s="141"/>
      <c r="GE102" s="141"/>
      <c r="GF102" s="141"/>
      <c r="GG102" s="141"/>
      <c r="GH102" s="141"/>
      <c r="GI102" s="141"/>
      <c r="GJ102" s="141"/>
      <c r="GK102" s="141"/>
      <c r="GL102" s="141"/>
      <c r="GM102" s="141"/>
      <c r="GN102" s="141"/>
      <c r="GO102" s="141"/>
      <c r="GP102" s="141"/>
      <c r="GQ102" s="141"/>
      <c r="GR102" s="141"/>
      <c r="GS102" s="141"/>
      <c r="GT102" s="141"/>
      <c r="GU102" s="141"/>
      <c r="GV102" s="141"/>
      <c r="GW102" s="141"/>
      <c r="GX102" s="141"/>
      <c r="GY102" s="141"/>
      <c r="GZ102" s="141"/>
      <c r="HA102" s="141"/>
      <c r="HB102" s="141"/>
      <c r="HC102" s="141"/>
      <c r="HD102" s="141"/>
      <c r="HE102" s="141"/>
      <c r="HF102" s="141"/>
      <c r="HG102" s="141"/>
      <c r="HH102" s="141"/>
      <c r="HI102" s="141"/>
      <c r="HJ102" s="141"/>
      <c r="HK102" s="141"/>
      <c r="HL102" s="141"/>
      <c r="HM102" s="141"/>
      <c r="HN102" s="141"/>
      <c r="HO102" s="141"/>
      <c r="HP102" s="144"/>
      <c r="HQ102" s="144"/>
      <c r="HR102" s="144"/>
      <c r="HS102" s="144"/>
      <c r="HT102" s="144"/>
      <c r="HU102" s="144"/>
      <c r="HV102" s="144"/>
      <c r="HW102" s="144"/>
      <c r="HX102" s="144"/>
      <c r="HY102" s="144"/>
      <c r="HZ102" s="144"/>
      <c r="IA102" s="144"/>
      <c r="IB102" s="144"/>
      <c r="IC102" s="144"/>
      <c r="ID102" s="144"/>
      <c r="IE102" s="144"/>
      <c r="IF102" s="144"/>
      <c r="IG102" s="144"/>
      <c r="IH102" s="144"/>
      <c r="II102" s="144"/>
      <c r="IJ102" s="144"/>
      <c r="IK102" s="144"/>
      <c r="IL102" s="144"/>
      <c r="IM102" s="144"/>
      <c r="IN102" s="144"/>
      <c r="IO102" s="144"/>
      <c r="IP102" s="144"/>
    </row>
    <row r="103" s="1" customFormat="1" ht="21.95" customHeight="1" spans="1:250">
      <c r="A103" s="97"/>
      <c r="B103" s="25" t="s">
        <v>46</v>
      </c>
      <c r="C103" s="26"/>
      <c r="D103" s="26"/>
      <c r="E103" s="27"/>
      <c r="F103" s="94"/>
      <c r="G103" s="95"/>
      <c r="H103" s="94"/>
      <c r="I103" s="73"/>
      <c r="J103" s="73"/>
      <c r="K103" s="65">
        <f t="shared" si="30"/>
        <v>0</v>
      </c>
      <c r="L103" s="62"/>
      <c r="M103" s="63"/>
      <c r="N103" s="62"/>
      <c r="O103" s="62"/>
      <c r="P103" s="62"/>
      <c r="Q103" s="62"/>
      <c r="R103" s="62"/>
      <c r="S103" s="62"/>
      <c r="T103" s="62"/>
      <c r="U103" s="62"/>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1"/>
      <c r="BT103" s="141"/>
      <c r="BU103" s="141"/>
      <c r="BV103" s="141"/>
      <c r="BW103" s="141"/>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c r="DH103" s="141"/>
      <c r="DI103" s="141"/>
      <c r="DJ103" s="141"/>
      <c r="DK103" s="141"/>
      <c r="DL103" s="141"/>
      <c r="DM103" s="141"/>
      <c r="DN103" s="141"/>
      <c r="DO103" s="141"/>
      <c r="DP103" s="141"/>
      <c r="DQ103" s="141"/>
      <c r="DR103" s="141"/>
      <c r="DS103" s="141"/>
      <c r="DT103" s="141"/>
      <c r="DU103" s="141"/>
      <c r="DV103" s="141"/>
      <c r="DW103" s="141"/>
      <c r="DX103" s="141"/>
      <c r="DY103" s="141"/>
      <c r="DZ103" s="141"/>
      <c r="EA103" s="141"/>
      <c r="EB103" s="141"/>
      <c r="EC103" s="141"/>
      <c r="ED103" s="141"/>
      <c r="EE103" s="141"/>
      <c r="EF103" s="141"/>
      <c r="EG103" s="141"/>
      <c r="EH103" s="141"/>
      <c r="EI103" s="141"/>
      <c r="EJ103" s="141"/>
      <c r="EK103" s="141"/>
      <c r="EL103" s="141"/>
      <c r="EM103" s="141"/>
      <c r="EN103" s="141"/>
      <c r="EO103" s="141"/>
      <c r="EP103" s="141"/>
      <c r="EQ103" s="141"/>
      <c r="ER103" s="141"/>
      <c r="ES103" s="141"/>
      <c r="ET103" s="141"/>
      <c r="EU103" s="141"/>
      <c r="EV103" s="141"/>
      <c r="EW103" s="141"/>
      <c r="EX103" s="141"/>
      <c r="EY103" s="141"/>
      <c r="EZ103" s="141"/>
      <c r="FA103" s="141"/>
      <c r="FB103" s="141"/>
      <c r="FC103" s="141"/>
      <c r="FD103" s="141"/>
      <c r="FE103" s="141"/>
      <c r="FF103" s="141"/>
      <c r="FG103" s="141"/>
      <c r="FH103" s="141"/>
      <c r="FI103" s="141"/>
      <c r="FJ103" s="141"/>
      <c r="FK103" s="141"/>
      <c r="FL103" s="141"/>
      <c r="FM103" s="141"/>
      <c r="FN103" s="141"/>
      <c r="FO103" s="141"/>
      <c r="FP103" s="141"/>
      <c r="FQ103" s="141"/>
      <c r="FR103" s="141"/>
      <c r="FS103" s="141"/>
      <c r="FT103" s="141"/>
      <c r="FU103" s="141"/>
      <c r="FV103" s="141"/>
      <c r="FW103" s="141"/>
      <c r="FX103" s="141"/>
      <c r="FY103" s="141"/>
      <c r="FZ103" s="141"/>
      <c r="GA103" s="141"/>
      <c r="GB103" s="141"/>
      <c r="GC103" s="141"/>
      <c r="GD103" s="141"/>
      <c r="GE103" s="141"/>
      <c r="GF103" s="141"/>
      <c r="GG103" s="141"/>
      <c r="GH103" s="141"/>
      <c r="GI103" s="141"/>
      <c r="GJ103" s="141"/>
      <c r="GK103" s="141"/>
      <c r="GL103" s="141"/>
      <c r="GM103" s="141"/>
      <c r="GN103" s="141"/>
      <c r="GO103" s="141"/>
      <c r="GP103" s="141"/>
      <c r="GQ103" s="141"/>
      <c r="GR103" s="141"/>
      <c r="GS103" s="141"/>
      <c r="GT103" s="141"/>
      <c r="GU103" s="141"/>
      <c r="GV103" s="141"/>
      <c r="GW103" s="141"/>
      <c r="GX103" s="141"/>
      <c r="GY103" s="141"/>
      <c r="GZ103" s="141"/>
      <c r="HA103" s="141"/>
      <c r="HB103" s="141"/>
      <c r="HC103" s="141"/>
      <c r="HD103" s="141"/>
      <c r="HE103" s="141"/>
      <c r="HF103" s="141"/>
      <c r="HG103" s="141"/>
      <c r="HH103" s="141"/>
      <c r="HI103" s="141"/>
      <c r="HJ103" s="141"/>
      <c r="HK103" s="141"/>
      <c r="HL103" s="141"/>
      <c r="HM103" s="141"/>
      <c r="HN103" s="141"/>
      <c r="HO103" s="141"/>
      <c r="HP103" s="144"/>
      <c r="HQ103" s="144"/>
      <c r="HR103" s="144"/>
      <c r="HS103" s="144"/>
      <c r="HT103" s="144"/>
      <c r="HU103" s="144"/>
      <c r="HV103" s="144"/>
      <c r="HW103" s="144"/>
      <c r="HX103" s="144"/>
      <c r="HY103" s="144"/>
      <c r="HZ103" s="144"/>
      <c r="IA103" s="144"/>
      <c r="IB103" s="144"/>
      <c r="IC103" s="144"/>
      <c r="ID103" s="144"/>
      <c r="IE103" s="144"/>
      <c r="IF103" s="144"/>
      <c r="IG103" s="144"/>
      <c r="IH103" s="144"/>
      <c r="II103" s="144"/>
      <c r="IJ103" s="144"/>
      <c r="IK103" s="144"/>
      <c r="IL103" s="144"/>
      <c r="IM103" s="144"/>
      <c r="IN103" s="144"/>
      <c r="IO103" s="144"/>
      <c r="IP103" s="144"/>
    </row>
    <row r="104" s="1" customFormat="1" ht="21.95" customHeight="1" spans="1:250">
      <c r="A104" s="90">
        <v>5</v>
      </c>
      <c r="B104" s="99" t="s">
        <v>71</v>
      </c>
      <c r="C104" s="100"/>
      <c r="D104" s="100"/>
      <c r="E104" s="101"/>
      <c r="F104" s="94"/>
      <c r="G104" s="95"/>
      <c r="H104" s="94" t="s">
        <v>90</v>
      </c>
      <c r="I104" s="73">
        <v>2520</v>
      </c>
      <c r="J104" s="73"/>
      <c r="K104" s="65">
        <f t="shared" si="30"/>
        <v>2520</v>
      </c>
      <c r="L104" s="64"/>
      <c r="M104" s="69" t="s">
        <v>122</v>
      </c>
      <c r="N104" s="64">
        <v>450</v>
      </c>
      <c r="O104" s="64">
        <v>450</v>
      </c>
      <c r="P104" s="64">
        <v>540</v>
      </c>
      <c r="Q104" s="64">
        <v>360</v>
      </c>
      <c r="R104" s="64">
        <v>450</v>
      </c>
      <c r="S104" s="64">
        <v>270</v>
      </c>
      <c r="T104" s="64"/>
      <c r="U104" s="64"/>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c r="DN104" s="141"/>
      <c r="DO104" s="141"/>
      <c r="DP104" s="141"/>
      <c r="DQ104" s="141"/>
      <c r="DR104" s="141"/>
      <c r="DS104" s="141"/>
      <c r="DT104" s="141"/>
      <c r="DU104" s="141"/>
      <c r="DV104" s="141"/>
      <c r="DW104" s="141"/>
      <c r="DX104" s="141"/>
      <c r="DY104" s="141"/>
      <c r="DZ104" s="141"/>
      <c r="EA104" s="141"/>
      <c r="EB104" s="141"/>
      <c r="EC104" s="141"/>
      <c r="ED104" s="141"/>
      <c r="EE104" s="141"/>
      <c r="EF104" s="141"/>
      <c r="EG104" s="141"/>
      <c r="EH104" s="141"/>
      <c r="EI104" s="141"/>
      <c r="EJ104" s="141"/>
      <c r="EK104" s="141"/>
      <c r="EL104" s="141"/>
      <c r="EM104" s="141"/>
      <c r="EN104" s="141"/>
      <c r="EO104" s="141"/>
      <c r="EP104" s="141"/>
      <c r="EQ104" s="141"/>
      <c r="ER104" s="141"/>
      <c r="ES104" s="141"/>
      <c r="ET104" s="141"/>
      <c r="EU104" s="141"/>
      <c r="EV104" s="141"/>
      <c r="EW104" s="141"/>
      <c r="EX104" s="141"/>
      <c r="EY104" s="141"/>
      <c r="EZ104" s="141"/>
      <c r="FA104" s="141"/>
      <c r="FB104" s="141"/>
      <c r="FC104" s="141"/>
      <c r="FD104" s="141"/>
      <c r="FE104" s="141"/>
      <c r="FF104" s="141"/>
      <c r="FG104" s="141"/>
      <c r="FH104" s="141"/>
      <c r="FI104" s="141"/>
      <c r="FJ104" s="141"/>
      <c r="FK104" s="141"/>
      <c r="FL104" s="141"/>
      <c r="FM104" s="141"/>
      <c r="FN104" s="141"/>
      <c r="FO104" s="141"/>
      <c r="FP104" s="141"/>
      <c r="FQ104" s="141"/>
      <c r="FR104" s="141"/>
      <c r="FS104" s="141"/>
      <c r="FT104" s="141"/>
      <c r="FU104" s="141"/>
      <c r="FV104" s="141"/>
      <c r="FW104" s="141"/>
      <c r="FX104" s="141"/>
      <c r="FY104" s="141"/>
      <c r="FZ104" s="141"/>
      <c r="GA104" s="141"/>
      <c r="GB104" s="141"/>
      <c r="GC104" s="141"/>
      <c r="GD104" s="141"/>
      <c r="GE104" s="141"/>
      <c r="GF104" s="141"/>
      <c r="GG104" s="141"/>
      <c r="GH104" s="141"/>
      <c r="GI104" s="141"/>
      <c r="GJ104" s="141"/>
      <c r="GK104" s="141"/>
      <c r="GL104" s="141"/>
      <c r="GM104" s="141"/>
      <c r="GN104" s="141"/>
      <c r="GO104" s="141"/>
      <c r="GP104" s="141"/>
      <c r="GQ104" s="141"/>
      <c r="GR104" s="141"/>
      <c r="GS104" s="141"/>
      <c r="GT104" s="141"/>
      <c r="GU104" s="141"/>
      <c r="GV104" s="141"/>
      <c r="GW104" s="141"/>
      <c r="GX104" s="141"/>
      <c r="GY104" s="141"/>
      <c r="GZ104" s="141"/>
      <c r="HA104" s="141"/>
      <c r="HB104" s="141"/>
      <c r="HC104" s="141"/>
      <c r="HD104" s="141"/>
      <c r="HE104" s="141"/>
      <c r="HF104" s="141"/>
      <c r="HG104" s="141"/>
      <c r="HH104" s="141"/>
      <c r="HI104" s="141"/>
      <c r="HJ104" s="141"/>
      <c r="HK104" s="141"/>
      <c r="HL104" s="141"/>
      <c r="HM104" s="141"/>
      <c r="HN104" s="141"/>
      <c r="HO104" s="141"/>
      <c r="HP104" s="144"/>
      <c r="HQ104" s="144"/>
      <c r="HR104" s="144"/>
      <c r="HS104" s="144"/>
      <c r="HT104" s="144"/>
      <c r="HU104" s="144"/>
      <c r="HV104" s="144"/>
      <c r="HW104" s="144"/>
      <c r="HX104" s="144"/>
      <c r="HY104" s="144"/>
      <c r="HZ104" s="144"/>
      <c r="IA104" s="144"/>
      <c r="IB104" s="144"/>
      <c r="IC104" s="144"/>
      <c r="ID104" s="144"/>
      <c r="IE104" s="144"/>
      <c r="IF104" s="144"/>
      <c r="IG104" s="144"/>
      <c r="IH104" s="144"/>
      <c r="II104" s="144"/>
      <c r="IJ104" s="144"/>
      <c r="IK104" s="144"/>
      <c r="IL104" s="144"/>
      <c r="IM104" s="144"/>
      <c r="IN104" s="144"/>
      <c r="IO104" s="144"/>
      <c r="IP104" s="144"/>
    </row>
    <row r="105" s="1" customFormat="1" ht="21.95" customHeight="1" spans="1:250">
      <c r="A105" s="97"/>
      <c r="B105" s="25" t="s">
        <v>46</v>
      </c>
      <c r="C105" s="26"/>
      <c r="D105" s="26"/>
      <c r="E105" s="27"/>
      <c r="F105" s="94"/>
      <c r="G105" s="95"/>
      <c r="H105" s="94"/>
      <c r="I105" s="73"/>
      <c r="J105" s="133"/>
      <c r="K105" s="65">
        <f t="shared" si="30"/>
        <v>0</v>
      </c>
      <c r="L105" s="64"/>
      <c r="M105" s="69"/>
      <c r="N105" s="64"/>
      <c r="O105" s="64"/>
      <c r="P105" s="64"/>
      <c r="Q105" s="64"/>
      <c r="R105" s="64"/>
      <c r="S105" s="64"/>
      <c r="T105" s="64"/>
      <c r="U105" s="64"/>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c r="DH105" s="141"/>
      <c r="DI105" s="141"/>
      <c r="DJ105" s="141"/>
      <c r="DK105" s="141"/>
      <c r="DL105" s="141"/>
      <c r="DM105" s="141"/>
      <c r="DN105" s="141"/>
      <c r="DO105" s="141"/>
      <c r="DP105" s="141"/>
      <c r="DQ105" s="141"/>
      <c r="DR105" s="141"/>
      <c r="DS105" s="141"/>
      <c r="DT105" s="141"/>
      <c r="DU105" s="141"/>
      <c r="DV105" s="141"/>
      <c r="DW105" s="141"/>
      <c r="DX105" s="141"/>
      <c r="DY105" s="141"/>
      <c r="DZ105" s="141"/>
      <c r="EA105" s="141"/>
      <c r="EB105" s="141"/>
      <c r="EC105" s="141"/>
      <c r="ED105" s="141"/>
      <c r="EE105" s="141"/>
      <c r="EF105" s="141"/>
      <c r="EG105" s="141"/>
      <c r="EH105" s="141"/>
      <c r="EI105" s="141"/>
      <c r="EJ105" s="141"/>
      <c r="EK105" s="141"/>
      <c r="EL105" s="141"/>
      <c r="EM105" s="141"/>
      <c r="EN105" s="141"/>
      <c r="EO105" s="141"/>
      <c r="EP105" s="141"/>
      <c r="EQ105" s="141"/>
      <c r="ER105" s="141"/>
      <c r="ES105" s="141"/>
      <c r="ET105" s="141"/>
      <c r="EU105" s="141"/>
      <c r="EV105" s="141"/>
      <c r="EW105" s="141"/>
      <c r="EX105" s="141"/>
      <c r="EY105" s="141"/>
      <c r="EZ105" s="141"/>
      <c r="FA105" s="141"/>
      <c r="FB105" s="141"/>
      <c r="FC105" s="141"/>
      <c r="FD105" s="141"/>
      <c r="FE105" s="141"/>
      <c r="FF105" s="141"/>
      <c r="FG105" s="141"/>
      <c r="FH105" s="141"/>
      <c r="FI105" s="141"/>
      <c r="FJ105" s="141"/>
      <c r="FK105" s="141"/>
      <c r="FL105" s="141"/>
      <c r="FM105" s="141"/>
      <c r="FN105" s="141"/>
      <c r="FO105" s="141"/>
      <c r="FP105" s="141"/>
      <c r="FQ105" s="141"/>
      <c r="FR105" s="141"/>
      <c r="FS105" s="141"/>
      <c r="FT105" s="141"/>
      <c r="FU105" s="141"/>
      <c r="FV105" s="141"/>
      <c r="FW105" s="141"/>
      <c r="FX105" s="141"/>
      <c r="FY105" s="141"/>
      <c r="FZ105" s="141"/>
      <c r="GA105" s="141"/>
      <c r="GB105" s="141"/>
      <c r="GC105" s="141"/>
      <c r="GD105" s="141"/>
      <c r="GE105" s="141"/>
      <c r="GF105" s="141"/>
      <c r="GG105" s="141"/>
      <c r="GH105" s="141"/>
      <c r="GI105" s="141"/>
      <c r="GJ105" s="141"/>
      <c r="GK105" s="141"/>
      <c r="GL105" s="141"/>
      <c r="GM105" s="141"/>
      <c r="GN105" s="141"/>
      <c r="GO105" s="141"/>
      <c r="GP105" s="141"/>
      <c r="GQ105" s="141"/>
      <c r="GR105" s="141"/>
      <c r="GS105" s="141"/>
      <c r="GT105" s="141"/>
      <c r="GU105" s="141"/>
      <c r="GV105" s="141"/>
      <c r="GW105" s="141"/>
      <c r="GX105" s="141"/>
      <c r="GY105" s="141"/>
      <c r="GZ105" s="141"/>
      <c r="HA105" s="141"/>
      <c r="HB105" s="141"/>
      <c r="HC105" s="141"/>
      <c r="HD105" s="141"/>
      <c r="HE105" s="141"/>
      <c r="HF105" s="141"/>
      <c r="HG105" s="141"/>
      <c r="HH105" s="141"/>
      <c r="HI105" s="141"/>
      <c r="HJ105" s="141"/>
      <c r="HK105" s="141"/>
      <c r="HL105" s="141"/>
      <c r="HM105" s="141"/>
      <c r="HN105" s="141"/>
      <c r="HO105" s="141"/>
      <c r="HP105" s="144"/>
      <c r="HQ105" s="144"/>
      <c r="HR105" s="144"/>
      <c r="HS105" s="144"/>
      <c r="HT105" s="144"/>
      <c r="HU105" s="144"/>
      <c r="HV105" s="144"/>
      <c r="HW105" s="144"/>
      <c r="HX105" s="144"/>
      <c r="HY105" s="144"/>
      <c r="HZ105" s="144"/>
      <c r="IA105" s="144"/>
      <c r="IB105" s="144"/>
      <c r="IC105" s="144"/>
      <c r="ID105" s="144"/>
      <c r="IE105" s="144"/>
      <c r="IF105" s="144"/>
      <c r="IG105" s="144"/>
      <c r="IH105" s="144"/>
      <c r="II105" s="144"/>
      <c r="IJ105" s="144"/>
      <c r="IK105" s="144"/>
      <c r="IL105" s="144"/>
      <c r="IM105" s="144"/>
      <c r="IN105" s="144"/>
      <c r="IO105" s="144"/>
      <c r="IP105" s="144"/>
    </row>
    <row r="106" s="1" customFormat="1" ht="21.95" customHeight="1" spans="1:250">
      <c r="A106" s="90">
        <v>6</v>
      </c>
      <c r="B106" s="102" t="s">
        <v>124</v>
      </c>
      <c r="C106" s="103"/>
      <c r="D106" s="103"/>
      <c r="E106" s="104"/>
      <c r="F106" s="94"/>
      <c r="G106" s="95"/>
      <c r="H106" s="105" t="s">
        <v>125</v>
      </c>
      <c r="I106" s="73">
        <v>671.54</v>
      </c>
      <c r="J106" s="133"/>
      <c r="K106" s="65">
        <v>671.54</v>
      </c>
      <c r="L106" s="64"/>
      <c r="M106" s="69"/>
      <c r="N106" s="64">
        <f t="shared" ref="N106:U106" si="31">N107+N108</f>
        <v>34</v>
      </c>
      <c r="O106" s="64">
        <f t="shared" si="31"/>
        <v>24</v>
      </c>
      <c r="P106" s="64">
        <f t="shared" si="31"/>
        <v>41</v>
      </c>
      <c r="Q106" s="64">
        <f t="shared" si="31"/>
        <v>118</v>
      </c>
      <c r="R106" s="64">
        <f t="shared" si="31"/>
        <v>29</v>
      </c>
      <c r="S106" s="64">
        <f t="shared" si="31"/>
        <v>29</v>
      </c>
      <c r="T106" s="64">
        <f t="shared" si="31"/>
        <v>19</v>
      </c>
      <c r="U106" s="64">
        <f t="shared" si="31"/>
        <v>377.54</v>
      </c>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c r="DN106" s="141"/>
      <c r="DO106" s="141"/>
      <c r="DP106" s="141"/>
      <c r="DQ106" s="141"/>
      <c r="DR106" s="141"/>
      <c r="DS106" s="141"/>
      <c r="DT106" s="141"/>
      <c r="DU106" s="141"/>
      <c r="DV106" s="141"/>
      <c r="DW106" s="141"/>
      <c r="DX106" s="141"/>
      <c r="DY106" s="141"/>
      <c r="DZ106" s="141"/>
      <c r="EA106" s="141"/>
      <c r="EB106" s="141"/>
      <c r="EC106" s="141"/>
      <c r="ED106" s="141"/>
      <c r="EE106" s="141"/>
      <c r="EF106" s="141"/>
      <c r="EG106" s="141"/>
      <c r="EH106" s="141"/>
      <c r="EI106" s="141"/>
      <c r="EJ106" s="141"/>
      <c r="EK106" s="141"/>
      <c r="EL106" s="141"/>
      <c r="EM106" s="141"/>
      <c r="EN106" s="141"/>
      <c r="EO106" s="141"/>
      <c r="EP106" s="141"/>
      <c r="EQ106" s="141"/>
      <c r="ER106" s="141"/>
      <c r="ES106" s="141"/>
      <c r="ET106" s="141"/>
      <c r="EU106" s="141"/>
      <c r="EV106" s="141"/>
      <c r="EW106" s="141"/>
      <c r="EX106" s="141"/>
      <c r="EY106" s="141"/>
      <c r="EZ106" s="141"/>
      <c r="FA106" s="141"/>
      <c r="FB106" s="141"/>
      <c r="FC106" s="141"/>
      <c r="FD106" s="141"/>
      <c r="FE106" s="141"/>
      <c r="FF106" s="141"/>
      <c r="FG106" s="141"/>
      <c r="FH106" s="141"/>
      <c r="FI106" s="141"/>
      <c r="FJ106" s="141"/>
      <c r="FK106" s="141"/>
      <c r="FL106" s="141"/>
      <c r="FM106" s="141"/>
      <c r="FN106" s="141"/>
      <c r="FO106" s="141"/>
      <c r="FP106" s="141"/>
      <c r="FQ106" s="141"/>
      <c r="FR106" s="141"/>
      <c r="FS106" s="141"/>
      <c r="FT106" s="141"/>
      <c r="FU106" s="141"/>
      <c r="FV106" s="141"/>
      <c r="FW106" s="141"/>
      <c r="FX106" s="141"/>
      <c r="FY106" s="141"/>
      <c r="FZ106" s="141"/>
      <c r="GA106" s="141"/>
      <c r="GB106" s="141"/>
      <c r="GC106" s="141"/>
      <c r="GD106" s="141"/>
      <c r="GE106" s="141"/>
      <c r="GF106" s="141"/>
      <c r="GG106" s="141"/>
      <c r="GH106" s="141"/>
      <c r="GI106" s="141"/>
      <c r="GJ106" s="141"/>
      <c r="GK106" s="141"/>
      <c r="GL106" s="141"/>
      <c r="GM106" s="141"/>
      <c r="GN106" s="141"/>
      <c r="GO106" s="141"/>
      <c r="GP106" s="141"/>
      <c r="GQ106" s="141"/>
      <c r="GR106" s="141"/>
      <c r="GS106" s="141"/>
      <c r="GT106" s="141"/>
      <c r="GU106" s="141"/>
      <c r="GV106" s="141"/>
      <c r="GW106" s="141"/>
      <c r="GX106" s="141"/>
      <c r="GY106" s="141"/>
      <c r="GZ106" s="141"/>
      <c r="HA106" s="141"/>
      <c r="HB106" s="141"/>
      <c r="HC106" s="141"/>
      <c r="HD106" s="141"/>
      <c r="HE106" s="141"/>
      <c r="HF106" s="141"/>
      <c r="HG106" s="141"/>
      <c r="HH106" s="141"/>
      <c r="HI106" s="141"/>
      <c r="HJ106" s="141"/>
      <c r="HK106" s="141"/>
      <c r="HL106" s="141"/>
      <c r="HM106" s="141"/>
      <c r="HN106" s="141"/>
      <c r="HO106" s="141"/>
      <c r="HP106" s="144"/>
      <c r="HQ106" s="144"/>
      <c r="HR106" s="144"/>
      <c r="HS106" s="144"/>
      <c r="HT106" s="144"/>
      <c r="HU106" s="144"/>
      <c r="HV106" s="144"/>
      <c r="HW106" s="144"/>
      <c r="HX106" s="144"/>
      <c r="HY106" s="144"/>
      <c r="HZ106" s="144"/>
      <c r="IA106" s="144"/>
      <c r="IB106" s="144"/>
      <c r="IC106" s="144"/>
      <c r="ID106" s="144"/>
      <c r="IE106" s="144"/>
      <c r="IF106" s="144"/>
      <c r="IG106" s="144"/>
      <c r="IH106" s="144"/>
      <c r="II106" s="144"/>
      <c r="IJ106" s="144"/>
      <c r="IK106" s="144"/>
      <c r="IL106" s="144"/>
      <c r="IM106" s="144"/>
      <c r="IN106" s="144"/>
      <c r="IO106" s="144"/>
      <c r="IP106" s="144"/>
    </row>
    <row r="107" s="1" customFormat="1" ht="28.5" customHeight="1" spans="1:250">
      <c r="A107" s="93"/>
      <c r="B107" s="106"/>
      <c r="C107" s="107"/>
      <c r="D107" s="107"/>
      <c r="E107" s="108"/>
      <c r="F107" s="94"/>
      <c r="G107" s="95"/>
      <c r="H107" s="109"/>
      <c r="I107" s="73">
        <v>302.36</v>
      </c>
      <c r="J107" s="73"/>
      <c r="K107" s="65">
        <v>302.36</v>
      </c>
      <c r="L107" s="61"/>
      <c r="M107" s="134" t="s">
        <v>126</v>
      </c>
      <c r="N107" s="62">
        <v>25</v>
      </c>
      <c r="O107" s="62">
        <v>15</v>
      </c>
      <c r="P107" s="62">
        <v>27</v>
      </c>
      <c r="Q107" s="62">
        <v>95</v>
      </c>
      <c r="R107" s="62">
        <v>15</v>
      </c>
      <c r="S107" s="62">
        <v>15</v>
      </c>
      <c r="T107" s="62"/>
      <c r="U107" s="62">
        <v>110.36</v>
      </c>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c r="DN107" s="141"/>
      <c r="DO107" s="141"/>
      <c r="DP107" s="141"/>
      <c r="DQ107" s="141"/>
      <c r="DR107" s="141"/>
      <c r="DS107" s="141"/>
      <c r="DT107" s="141"/>
      <c r="DU107" s="141"/>
      <c r="DV107" s="141"/>
      <c r="DW107" s="141"/>
      <c r="DX107" s="141"/>
      <c r="DY107" s="141"/>
      <c r="DZ107" s="141"/>
      <c r="EA107" s="141"/>
      <c r="EB107" s="141"/>
      <c r="EC107" s="141"/>
      <c r="ED107" s="141"/>
      <c r="EE107" s="141"/>
      <c r="EF107" s="141"/>
      <c r="EG107" s="141"/>
      <c r="EH107" s="141"/>
      <c r="EI107" s="141"/>
      <c r="EJ107" s="141"/>
      <c r="EK107" s="141"/>
      <c r="EL107" s="141"/>
      <c r="EM107" s="141"/>
      <c r="EN107" s="141"/>
      <c r="EO107" s="141"/>
      <c r="EP107" s="141"/>
      <c r="EQ107" s="141"/>
      <c r="ER107" s="141"/>
      <c r="ES107" s="141"/>
      <c r="ET107" s="141"/>
      <c r="EU107" s="141"/>
      <c r="EV107" s="141"/>
      <c r="EW107" s="141"/>
      <c r="EX107" s="141"/>
      <c r="EY107" s="141"/>
      <c r="EZ107" s="141"/>
      <c r="FA107" s="141"/>
      <c r="FB107" s="141"/>
      <c r="FC107" s="141"/>
      <c r="FD107" s="141"/>
      <c r="FE107" s="141"/>
      <c r="FF107" s="141"/>
      <c r="FG107" s="141"/>
      <c r="FH107" s="141"/>
      <c r="FI107" s="141"/>
      <c r="FJ107" s="141"/>
      <c r="FK107" s="141"/>
      <c r="FL107" s="141"/>
      <c r="FM107" s="141"/>
      <c r="FN107" s="141"/>
      <c r="FO107" s="141"/>
      <c r="FP107" s="141"/>
      <c r="FQ107" s="141"/>
      <c r="FR107" s="141"/>
      <c r="FS107" s="141"/>
      <c r="FT107" s="141"/>
      <c r="FU107" s="141"/>
      <c r="FV107" s="141"/>
      <c r="FW107" s="141"/>
      <c r="FX107" s="141"/>
      <c r="FY107" s="141"/>
      <c r="FZ107" s="141"/>
      <c r="GA107" s="141"/>
      <c r="GB107" s="141"/>
      <c r="GC107" s="141"/>
      <c r="GD107" s="141"/>
      <c r="GE107" s="141"/>
      <c r="GF107" s="141"/>
      <c r="GG107" s="141"/>
      <c r="GH107" s="141"/>
      <c r="GI107" s="141"/>
      <c r="GJ107" s="141"/>
      <c r="GK107" s="141"/>
      <c r="GL107" s="141"/>
      <c r="GM107" s="141"/>
      <c r="GN107" s="141"/>
      <c r="GO107" s="141"/>
      <c r="GP107" s="141"/>
      <c r="GQ107" s="141"/>
      <c r="GR107" s="141"/>
      <c r="GS107" s="141"/>
      <c r="GT107" s="141"/>
      <c r="GU107" s="141"/>
      <c r="GV107" s="141"/>
      <c r="GW107" s="141"/>
      <c r="GX107" s="141"/>
      <c r="GY107" s="141"/>
      <c r="GZ107" s="141"/>
      <c r="HA107" s="141"/>
      <c r="HB107" s="141"/>
      <c r="HC107" s="141"/>
      <c r="HD107" s="141"/>
      <c r="HE107" s="141"/>
      <c r="HF107" s="141"/>
      <c r="HG107" s="141"/>
      <c r="HH107" s="141"/>
      <c r="HI107" s="141"/>
      <c r="HJ107" s="141"/>
      <c r="HK107" s="141"/>
      <c r="HL107" s="141"/>
      <c r="HM107" s="141"/>
      <c r="HN107" s="141"/>
      <c r="HO107" s="141"/>
      <c r="HP107" s="144"/>
      <c r="HQ107" s="144"/>
      <c r="HR107" s="144"/>
      <c r="HS107" s="144"/>
      <c r="HT107" s="144"/>
      <c r="HU107" s="144"/>
      <c r="HV107" s="144"/>
      <c r="HW107" s="144"/>
      <c r="HX107" s="144"/>
      <c r="HY107" s="144"/>
      <c r="HZ107" s="144"/>
      <c r="IA107" s="144"/>
      <c r="IB107" s="144"/>
      <c r="IC107" s="144"/>
      <c r="ID107" s="144"/>
      <c r="IE107" s="144"/>
      <c r="IF107" s="144"/>
      <c r="IG107" s="144"/>
      <c r="IH107" s="144"/>
      <c r="II107" s="144"/>
      <c r="IJ107" s="144"/>
      <c r="IK107" s="144"/>
      <c r="IL107" s="144"/>
      <c r="IM107" s="144"/>
      <c r="IN107" s="144"/>
      <c r="IO107" s="144"/>
      <c r="IP107" s="144"/>
    </row>
    <row r="108" s="1" customFormat="1" ht="28.5" customHeight="1" spans="1:250">
      <c r="A108" s="97"/>
      <c r="B108" s="110"/>
      <c r="C108" s="111"/>
      <c r="D108" s="111"/>
      <c r="E108" s="112"/>
      <c r="F108" s="94"/>
      <c r="G108" s="95"/>
      <c r="H108" s="113"/>
      <c r="I108" s="73">
        <v>369.18</v>
      </c>
      <c r="J108" s="73"/>
      <c r="K108" s="65">
        <v>369.18</v>
      </c>
      <c r="L108" s="61"/>
      <c r="M108" s="135"/>
      <c r="N108" s="62">
        <v>9</v>
      </c>
      <c r="O108" s="62">
        <v>9</v>
      </c>
      <c r="P108" s="62">
        <v>14</v>
      </c>
      <c r="Q108" s="62">
        <v>23</v>
      </c>
      <c r="R108" s="62">
        <v>14</v>
      </c>
      <c r="S108" s="62">
        <v>14</v>
      </c>
      <c r="T108" s="62">
        <v>19</v>
      </c>
      <c r="U108" s="62">
        <v>267.18</v>
      </c>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c r="DN108" s="141"/>
      <c r="DO108" s="141"/>
      <c r="DP108" s="141"/>
      <c r="DQ108" s="141"/>
      <c r="DR108" s="141"/>
      <c r="DS108" s="141"/>
      <c r="DT108" s="141"/>
      <c r="DU108" s="141"/>
      <c r="DV108" s="141"/>
      <c r="DW108" s="141"/>
      <c r="DX108" s="141"/>
      <c r="DY108" s="141"/>
      <c r="DZ108" s="141"/>
      <c r="EA108" s="141"/>
      <c r="EB108" s="141"/>
      <c r="EC108" s="141"/>
      <c r="ED108" s="141"/>
      <c r="EE108" s="141"/>
      <c r="EF108" s="141"/>
      <c r="EG108" s="141"/>
      <c r="EH108" s="141"/>
      <c r="EI108" s="141"/>
      <c r="EJ108" s="141"/>
      <c r="EK108" s="141"/>
      <c r="EL108" s="141"/>
      <c r="EM108" s="141"/>
      <c r="EN108" s="141"/>
      <c r="EO108" s="141"/>
      <c r="EP108" s="141"/>
      <c r="EQ108" s="141"/>
      <c r="ER108" s="141"/>
      <c r="ES108" s="141"/>
      <c r="ET108" s="141"/>
      <c r="EU108" s="141"/>
      <c r="EV108" s="141"/>
      <c r="EW108" s="141"/>
      <c r="EX108" s="141"/>
      <c r="EY108" s="141"/>
      <c r="EZ108" s="141"/>
      <c r="FA108" s="141"/>
      <c r="FB108" s="141"/>
      <c r="FC108" s="141"/>
      <c r="FD108" s="141"/>
      <c r="FE108" s="141"/>
      <c r="FF108" s="141"/>
      <c r="FG108" s="141"/>
      <c r="FH108" s="141"/>
      <c r="FI108" s="141"/>
      <c r="FJ108" s="141"/>
      <c r="FK108" s="141"/>
      <c r="FL108" s="141"/>
      <c r="FM108" s="141"/>
      <c r="FN108" s="141"/>
      <c r="FO108" s="141"/>
      <c r="FP108" s="141"/>
      <c r="FQ108" s="141"/>
      <c r="FR108" s="141"/>
      <c r="FS108" s="141"/>
      <c r="FT108" s="141"/>
      <c r="FU108" s="141"/>
      <c r="FV108" s="141"/>
      <c r="FW108" s="141"/>
      <c r="FX108" s="141"/>
      <c r="FY108" s="141"/>
      <c r="FZ108" s="141"/>
      <c r="GA108" s="141"/>
      <c r="GB108" s="141"/>
      <c r="GC108" s="141"/>
      <c r="GD108" s="141"/>
      <c r="GE108" s="141"/>
      <c r="GF108" s="141"/>
      <c r="GG108" s="141"/>
      <c r="GH108" s="141"/>
      <c r="GI108" s="141"/>
      <c r="GJ108" s="141"/>
      <c r="GK108" s="141"/>
      <c r="GL108" s="141"/>
      <c r="GM108" s="141"/>
      <c r="GN108" s="141"/>
      <c r="GO108" s="141"/>
      <c r="GP108" s="141"/>
      <c r="GQ108" s="141"/>
      <c r="GR108" s="141"/>
      <c r="GS108" s="141"/>
      <c r="GT108" s="141"/>
      <c r="GU108" s="141"/>
      <c r="GV108" s="141"/>
      <c r="GW108" s="141"/>
      <c r="GX108" s="141"/>
      <c r="GY108" s="141"/>
      <c r="GZ108" s="141"/>
      <c r="HA108" s="141"/>
      <c r="HB108" s="141"/>
      <c r="HC108" s="141"/>
      <c r="HD108" s="141"/>
      <c r="HE108" s="141"/>
      <c r="HF108" s="141"/>
      <c r="HG108" s="141"/>
      <c r="HH108" s="141"/>
      <c r="HI108" s="141"/>
      <c r="HJ108" s="141"/>
      <c r="HK108" s="141"/>
      <c r="HL108" s="141"/>
      <c r="HM108" s="141"/>
      <c r="HN108" s="141"/>
      <c r="HO108" s="141"/>
      <c r="HP108" s="144"/>
      <c r="HQ108" s="144"/>
      <c r="HR108" s="144"/>
      <c r="HS108" s="144"/>
      <c r="HT108" s="144"/>
      <c r="HU108" s="144"/>
      <c r="HV108" s="144"/>
      <c r="HW108" s="144"/>
      <c r="HX108" s="144"/>
      <c r="HY108" s="144"/>
      <c r="HZ108" s="144"/>
      <c r="IA108" s="144"/>
      <c r="IB108" s="144"/>
      <c r="IC108" s="144"/>
      <c r="ID108" s="144"/>
      <c r="IE108" s="144"/>
      <c r="IF108" s="144"/>
      <c r="IG108" s="144"/>
      <c r="IH108" s="144"/>
      <c r="II108" s="144"/>
      <c r="IJ108" s="144"/>
      <c r="IK108" s="144"/>
      <c r="IL108" s="144"/>
      <c r="IM108" s="144"/>
      <c r="IN108" s="144"/>
      <c r="IO108" s="144"/>
      <c r="IP108" s="144"/>
    </row>
    <row r="109" s="1" customFormat="1" ht="24.75" customHeight="1" spans="1:250">
      <c r="A109" s="90">
        <v>7</v>
      </c>
      <c r="B109" s="99" t="s">
        <v>127</v>
      </c>
      <c r="C109" s="100"/>
      <c r="D109" s="100"/>
      <c r="E109" s="101"/>
      <c r="F109" s="94"/>
      <c r="G109" s="95"/>
      <c r="H109" s="94" t="s">
        <v>90</v>
      </c>
      <c r="I109" s="73">
        <v>1150</v>
      </c>
      <c r="J109" s="73"/>
      <c r="K109" s="65">
        <v>1150</v>
      </c>
      <c r="L109" s="62"/>
      <c r="M109" s="63" t="s">
        <v>122</v>
      </c>
      <c r="N109" s="62">
        <v>64</v>
      </c>
      <c r="O109" s="62">
        <v>120</v>
      </c>
      <c r="P109" s="62">
        <v>54.4</v>
      </c>
      <c r="Q109" s="62">
        <v>762</v>
      </c>
      <c r="R109" s="62">
        <v>88</v>
      </c>
      <c r="S109" s="62">
        <v>61.6</v>
      </c>
      <c r="T109" s="62"/>
      <c r="U109" s="62"/>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c r="DN109" s="141"/>
      <c r="DO109" s="141"/>
      <c r="DP109" s="141"/>
      <c r="DQ109" s="141"/>
      <c r="DR109" s="141"/>
      <c r="DS109" s="141"/>
      <c r="DT109" s="141"/>
      <c r="DU109" s="141"/>
      <c r="DV109" s="141"/>
      <c r="DW109" s="141"/>
      <c r="DX109" s="141"/>
      <c r="DY109" s="141"/>
      <c r="DZ109" s="141"/>
      <c r="EA109" s="141"/>
      <c r="EB109" s="141"/>
      <c r="EC109" s="141"/>
      <c r="ED109" s="141"/>
      <c r="EE109" s="141"/>
      <c r="EF109" s="141"/>
      <c r="EG109" s="141"/>
      <c r="EH109" s="141"/>
      <c r="EI109" s="141"/>
      <c r="EJ109" s="141"/>
      <c r="EK109" s="141"/>
      <c r="EL109" s="141"/>
      <c r="EM109" s="141"/>
      <c r="EN109" s="141"/>
      <c r="EO109" s="141"/>
      <c r="EP109" s="141"/>
      <c r="EQ109" s="141"/>
      <c r="ER109" s="141"/>
      <c r="ES109" s="141"/>
      <c r="ET109" s="141"/>
      <c r="EU109" s="141"/>
      <c r="EV109" s="141"/>
      <c r="EW109" s="141"/>
      <c r="EX109" s="141"/>
      <c r="EY109" s="141"/>
      <c r="EZ109" s="141"/>
      <c r="FA109" s="141"/>
      <c r="FB109" s="141"/>
      <c r="FC109" s="141"/>
      <c r="FD109" s="141"/>
      <c r="FE109" s="141"/>
      <c r="FF109" s="141"/>
      <c r="FG109" s="141"/>
      <c r="FH109" s="141"/>
      <c r="FI109" s="141"/>
      <c r="FJ109" s="141"/>
      <c r="FK109" s="141"/>
      <c r="FL109" s="141"/>
      <c r="FM109" s="141"/>
      <c r="FN109" s="141"/>
      <c r="FO109" s="141"/>
      <c r="FP109" s="141"/>
      <c r="FQ109" s="141"/>
      <c r="FR109" s="141"/>
      <c r="FS109" s="141"/>
      <c r="FT109" s="141"/>
      <c r="FU109" s="141"/>
      <c r="FV109" s="141"/>
      <c r="FW109" s="141"/>
      <c r="FX109" s="141"/>
      <c r="FY109" s="141"/>
      <c r="FZ109" s="141"/>
      <c r="GA109" s="141"/>
      <c r="GB109" s="141"/>
      <c r="GC109" s="141"/>
      <c r="GD109" s="141"/>
      <c r="GE109" s="141"/>
      <c r="GF109" s="141"/>
      <c r="GG109" s="141"/>
      <c r="GH109" s="141"/>
      <c r="GI109" s="141"/>
      <c r="GJ109" s="141"/>
      <c r="GK109" s="141"/>
      <c r="GL109" s="141"/>
      <c r="GM109" s="141"/>
      <c r="GN109" s="141"/>
      <c r="GO109" s="141"/>
      <c r="GP109" s="141"/>
      <c r="GQ109" s="141"/>
      <c r="GR109" s="141"/>
      <c r="GS109" s="141"/>
      <c r="GT109" s="141"/>
      <c r="GU109" s="141"/>
      <c r="GV109" s="141"/>
      <c r="GW109" s="141"/>
      <c r="GX109" s="141"/>
      <c r="GY109" s="141"/>
      <c r="GZ109" s="141"/>
      <c r="HA109" s="141"/>
      <c r="HB109" s="141"/>
      <c r="HC109" s="141"/>
      <c r="HD109" s="141"/>
      <c r="HE109" s="141"/>
      <c r="HF109" s="141"/>
      <c r="HG109" s="141"/>
      <c r="HH109" s="141"/>
      <c r="HI109" s="141"/>
      <c r="HJ109" s="141"/>
      <c r="HK109" s="141"/>
      <c r="HL109" s="141"/>
      <c r="HM109" s="141"/>
      <c r="HN109" s="141"/>
      <c r="HO109" s="141"/>
      <c r="HP109" s="144"/>
      <c r="HQ109" s="144"/>
      <c r="HR109" s="144"/>
      <c r="HS109" s="144"/>
      <c r="HT109" s="144"/>
      <c r="HU109" s="144"/>
      <c r="HV109" s="144"/>
      <c r="HW109" s="144"/>
      <c r="HX109" s="144"/>
      <c r="HY109" s="144"/>
      <c r="HZ109" s="144"/>
      <c r="IA109" s="144"/>
      <c r="IB109" s="144"/>
      <c r="IC109" s="144"/>
      <c r="ID109" s="144"/>
      <c r="IE109" s="144"/>
      <c r="IF109" s="144"/>
      <c r="IG109" s="144"/>
      <c r="IH109" s="144"/>
      <c r="II109" s="144"/>
      <c r="IJ109" s="144"/>
      <c r="IK109" s="144"/>
      <c r="IL109" s="144"/>
      <c r="IM109" s="144"/>
      <c r="IN109" s="144"/>
      <c r="IO109" s="144"/>
      <c r="IP109" s="144"/>
    </row>
    <row r="110" s="1" customFormat="1" ht="21.95" customHeight="1" spans="1:250">
      <c r="A110" s="97"/>
      <c r="B110" s="25" t="s">
        <v>46</v>
      </c>
      <c r="C110" s="26"/>
      <c r="D110" s="26"/>
      <c r="E110" s="27"/>
      <c r="F110" s="94"/>
      <c r="G110" s="95"/>
      <c r="H110" s="94"/>
      <c r="I110" s="73"/>
      <c r="J110" s="73"/>
      <c r="K110" s="65"/>
      <c r="L110" s="62"/>
      <c r="M110" s="63"/>
      <c r="N110" s="62"/>
      <c r="O110" s="62"/>
      <c r="P110" s="62"/>
      <c r="Q110" s="62"/>
      <c r="R110" s="62"/>
      <c r="S110" s="62"/>
      <c r="T110" s="62"/>
      <c r="U110" s="62"/>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c r="DN110" s="141"/>
      <c r="DO110" s="141"/>
      <c r="DP110" s="141"/>
      <c r="DQ110" s="141"/>
      <c r="DR110" s="141"/>
      <c r="DS110" s="141"/>
      <c r="DT110" s="141"/>
      <c r="DU110" s="141"/>
      <c r="DV110" s="141"/>
      <c r="DW110" s="141"/>
      <c r="DX110" s="141"/>
      <c r="DY110" s="141"/>
      <c r="DZ110" s="141"/>
      <c r="EA110" s="141"/>
      <c r="EB110" s="141"/>
      <c r="EC110" s="141"/>
      <c r="ED110" s="141"/>
      <c r="EE110" s="141"/>
      <c r="EF110" s="141"/>
      <c r="EG110" s="141"/>
      <c r="EH110" s="141"/>
      <c r="EI110" s="141"/>
      <c r="EJ110" s="141"/>
      <c r="EK110" s="141"/>
      <c r="EL110" s="141"/>
      <c r="EM110" s="141"/>
      <c r="EN110" s="141"/>
      <c r="EO110" s="141"/>
      <c r="EP110" s="141"/>
      <c r="EQ110" s="141"/>
      <c r="ER110" s="141"/>
      <c r="ES110" s="141"/>
      <c r="ET110" s="141"/>
      <c r="EU110" s="141"/>
      <c r="EV110" s="141"/>
      <c r="EW110" s="141"/>
      <c r="EX110" s="141"/>
      <c r="EY110" s="141"/>
      <c r="EZ110" s="141"/>
      <c r="FA110" s="141"/>
      <c r="FB110" s="141"/>
      <c r="FC110" s="141"/>
      <c r="FD110" s="141"/>
      <c r="FE110" s="141"/>
      <c r="FF110" s="141"/>
      <c r="FG110" s="141"/>
      <c r="FH110" s="141"/>
      <c r="FI110" s="141"/>
      <c r="FJ110" s="141"/>
      <c r="FK110" s="141"/>
      <c r="FL110" s="141"/>
      <c r="FM110" s="141"/>
      <c r="FN110" s="141"/>
      <c r="FO110" s="141"/>
      <c r="FP110" s="141"/>
      <c r="FQ110" s="141"/>
      <c r="FR110" s="141"/>
      <c r="FS110" s="141"/>
      <c r="FT110" s="141"/>
      <c r="FU110" s="141"/>
      <c r="FV110" s="141"/>
      <c r="FW110" s="141"/>
      <c r="FX110" s="141"/>
      <c r="FY110" s="141"/>
      <c r="FZ110" s="141"/>
      <c r="GA110" s="141"/>
      <c r="GB110" s="141"/>
      <c r="GC110" s="141"/>
      <c r="GD110" s="141"/>
      <c r="GE110" s="141"/>
      <c r="GF110" s="141"/>
      <c r="GG110" s="141"/>
      <c r="GH110" s="141"/>
      <c r="GI110" s="141"/>
      <c r="GJ110" s="141"/>
      <c r="GK110" s="141"/>
      <c r="GL110" s="141"/>
      <c r="GM110" s="141"/>
      <c r="GN110" s="141"/>
      <c r="GO110" s="141"/>
      <c r="GP110" s="141"/>
      <c r="GQ110" s="141"/>
      <c r="GR110" s="141"/>
      <c r="GS110" s="141"/>
      <c r="GT110" s="141"/>
      <c r="GU110" s="141"/>
      <c r="GV110" s="141"/>
      <c r="GW110" s="141"/>
      <c r="GX110" s="141"/>
      <c r="GY110" s="141"/>
      <c r="GZ110" s="141"/>
      <c r="HA110" s="141"/>
      <c r="HB110" s="141"/>
      <c r="HC110" s="141"/>
      <c r="HD110" s="141"/>
      <c r="HE110" s="141"/>
      <c r="HF110" s="141"/>
      <c r="HG110" s="141"/>
      <c r="HH110" s="141"/>
      <c r="HI110" s="141"/>
      <c r="HJ110" s="141"/>
      <c r="HK110" s="141"/>
      <c r="HL110" s="141"/>
      <c r="HM110" s="141"/>
      <c r="HN110" s="141"/>
      <c r="HO110" s="141"/>
      <c r="HP110" s="144"/>
      <c r="HQ110" s="144"/>
      <c r="HR110" s="144"/>
      <c r="HS110" s="144"/>
      <c r="HT110" s="144"/>
      <c r="HU110" s="144"/>
      <c r="HV110" s="144"/>
      <c r="HW110" s="144"/>
      <c r="HX110" s="144"/>
      <c r="HY110" s="144"/>
      <c r="HZ110" s="144"/>
      <c r="IA110" s="144"/>
      <c r="IB110" s="144"/>
      <c r="IC110" s="144"/>
      <c r="ID110" s="144"/>
      <c r="IE110" s="144"/>
      <c r="IF110" s="144"/>
      <c r="IG110" s="144"/>
      <c r="IH110" s="144"/>
      <c r="II110" s="144"/>
      <c r="IJ110" s="144"/>
      <c r="IK110" s="144"/>
      <c r="IL110" s="144"/>
      <c r="IM110" s="144"/>
      <c r="IN110" s="144"/>
      <c r="IO110" s="144"/>
      <c r="IP110" s="144"/>
    </row>
    <row r="111" s="1" customFormat="1" ht="25.5" customHeight="1" spans="1:250">
      <c r="A111" s="90">
        <v>8</v>
      </c>
      <c r="B111" s="99" t="s">
        <v>128</v>
      </c>
      <c r="C111" s="100"/>
      <c r="D111" s="100"/>
      <c r="E111" s="101"/>
      <c r="F111" s="94"/>
      <c r="G111" s="95"/>
      <c r="H111" s="94" t="s">
        <v>129</v>
      </c>
      <c r="I111" s="73">
        <v>1000</v>
      </c>
      <c r="J111" s="73"/>
      <c r="K111" s="65">
        <f t="shared" ref="K111:K116" si="32">SUM(N111:U111)</f>
        <v>1000</v>
      </c>
      <c r="L111" s="73"/>
      <c r="M111" s="136" t="s">
        <v>130</v>
      </c>
      <c r="N111" s="73"/>
      <c r="O111" s="73">
        <v>371</v>
      </c>
      <c r="P111" s="73"/>
      <c r="Q111" s="73"/>
      <c r="R111" s="73"/>
      <c r="S111" s="73"/>
      <c r="T111" s="73">
        <v>400</v>
      </c>
      <c r="U111" s="73">
        <v>229</v>
      </c>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1"/>
      <c r="EA111" s="141"/>
      <c r="EB111" s="141"/>
      <c r="EC111" s="141"/>
      <c r="ED111" s="141"/>
      <c r="EE111" s="141"/>
      <c r="EF111" s="141"/>
      <c r="EG111" s="141"/>
      <c r="EH111" s="141"/>
      <c r="EI111" s="141"/>
      <c r="EJ111" s="141"/>
      <c r="EK111" s="141"/>
      <c r="EL111" s="141"/>
      <c r="EM111" s="141"/>
      <c r="EN111" s="141"/>
      <c r="EO111" s="141"/>
      <c r="EP111" s="141"/>
      <c r="EQ111" s="141"/>
      <c r="ER111" s="141"/>
      <c r="ES111" s="141"/>
      <c r="ET111" s="141"/>
      <c r="EU111" s="141"/>
      <c r="EV111" s="141"/>
      <c r="EW111" s="141"/>
      <c r="EX111" s="141"/>
      <c r="EY111" s="141"/>
      <c r="EZ111" s="141"/>
      <c r="FA111" s="141"/>
      <c r="FB111" s="141"/>
      <c r="FC111" s="141"/>
      <c r="FD111" s="141"/>
      <c r="FE111" s="141"/>
      <c r="FF111" s="141"/>
      <c r="FG111" s="141"/>
      <c r="FH111" s="141"/>
      <c r="FI111" s="141"/>
      <c r="FJ111" s="141"/>
      <c r="FK111" s="141"/>
      <c r="FL111" s="141"/>
      <c r="FM111" s="141"/>
      <c r="FN111" s="141"/>
      <c r="FO111" s="141"/>
      <c r="FP111" s="141"/>
      <c r="FQ111" s="141"/>
      <c r="FR111" s="141"/>
      <c r="FS111" s="141"/>
      <c r="FT111" s="141"/>
      <c r="FU111" s="141"/>
      <c r="FV111" s="141"/>
      <c r="FW111" s="141"/>
      <c r="FX111" s="141"/>
      <c r="FY111" s="141"/>
      <c r="FZ111" s="141"/>
      <c r="GA111" s="141"/>
      <c r="GB111" s="141"/>
      <c r="GC111" s="141"/>
      <c r="GD111" s="141"/>
      <c r="GE111" s="141"/>
      <c r="GF111" s="141"/>
      <c r="GG111" s="141"/>
      <c r="GH111" s="141"/>
      <c r="GI111" s="141"/>
      <c r="GJ111" s="141"/>
      <c r="GK111" s="141"/>
      <c r="GL111" s="141"/>
      <c r="GM111" s="141"/>
      <c r="GN111" s="141"/>
      <c r="GO111" s="141"/>
      <c r="GP111" s="141"/>
      <c r="GQ111" s="141"/>
      <c r="GR111" s="141"/>
      <c r="GS111" s="141"/>
      <c r="GT111" s="141"/>
      <c r="GU111" s="141"/>
      <c r="GV111" s="141"/>
      <c r="GW111" s="141"/>
      <c r="GX111" s="141"/>
      <c r="GY111" s="141"/>
      <c r="GZ111" s="141"/>
      <c r="HA111" s="141"/>
      <c r="HB111" s="141"/>
      <c r="HC111" s="141"/>
      <c r="HD111" s="141"/>
      <c r="HE111" s="141"/>
      <c r="HF111" s="141"/>
      <c r="HG111" s="141"/>
      <c r="HH111" s="141"/>
      <c r="HI111" s="141"/>
      <c r="HJ111" s="141"/>
      <c r="HK111" s="141"/>
      <c r="HL111" s="141"/>
      <c r="HM111" s="141"/>
      <c r="HN111" s="141"/>
      <c r="HO111" s="141"/>
      <c r="HP111" s="144"/>
      <c r="HQ111" s="144"/>
      <c r="HR111" s="144"/>
      <c r="HS111" s="144"/>
      <c r="HT111" s="144"/>
      <c r="HU111" s="144"/>
      <c r="HV111" s="144"/>
      <c r="HW111" s="144"/>
      <c r="HX111" s="144"/>
      <c r="HY111" s="144"/>
      <c r="HZ111" s="144"/>
      <c r="IA111" s="144"/>
      <c r="IB111" s="144"/>
      <c r="IC111" s="144"/>
      <c r="ID111" s="144"/>
      <c r="IE111" s="144"/>
      <c r="IF111" s="144"/>
      <c r="IG111" s="144"/>
      <c r="IH111" s="144"/>
      <c r="II111" s="144"/>
      <c r="IJ111" s="144"/>
      <c r="IK111" s="144"/>
      <c r="IL111" s="144"/>
      <c r="IM111" s="144"/>
      <c r="IN111" s="144"/>
      <c r="IO111" s="144"/>
      <c r="IP111" s="144"/>
    </row>
    <row r="112" s="1" customFormat="1" ht="21.95" customHeight="1" spans="1:250">
      <c r="A112" s="97"/>
      <c r="B112" s="25" t="s">
        <v>46</v>
      </c>
      <c r="C112" s="26"/>
      <c r="D112" s="26"/>
      <c r="E112" s="27"/>
      <c r="F112" s="94"/>
      <c r="G112" s="95"/>
      <c r="H112" s="94"/>
      <c r="I112" s="73"/>
      <c r="J112" s="73"/>
      <c r="K112" s="65">
        <f t="shared" si="32"/>
        <v>0</v>
      </c>
      <c r="L112" s="73"/>
      <c r="M112" s="136"/>
      <c r="N112" s="73"/>
      <c r="O112" s="73"/>
      <c r="P112" s="73"/>
      <c r="Q112" s="73"/>
      <c r="R112" s="73"/>
      <c r="S112" s="73"/>
      <c r="T112" s="73"/>
      <c r="U112" s="73"/>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1"/>
      <c r="EA112" s="141"/>
      <c r="EB112" s="141"/>
      <c r="EC112" s="141"/>
      <c r="ED112" s="141"/>
      <c r="EE112" s="141"/>
      <c r="EF112" s="141"/>
      <c r="EG112" s="141"/>
      <c r="EH112" s="141"/>
      <c r="EI112" s="141"/>
      <c r="EJ112" s="141"/>
      <c r="EK112" s="141"/>
      <c r="EL112" s="141"/>
      <c r="EM112" s="141"/>
      <c r="EN112" s="141"/>
      <c r="EO112" s="141"/>
      <c r="EP112" s="141"/>
      <c r="EQ112" s="141"/>
      <c r="ER112" s="141"/>
      <c r="ES112" s="141"/>
      <c r="ET112" s="141"/>
      <c r="EU112" s="141"/>
      <c r="EV112" s="141"/>
      <c r="EW112" s="141"/>
      <c r="EX112" s="141"/>
      <c r="EY112" s="141"/>
      <c r="EZ112" s="141"/>
      <c r="FA112" s="141"/>
      <c r="FB112" s="141"/>
      <c r="FC112" s="141"/>
      <c r="FD112" s="141"/>
      <c r="FE112" s="141"/>
      <c r="FF112" s="141"/>
      <c r="FG112" s="141"/>
      <c r="FH112" s="141"/>
      <c r="FI112" s="141"/>
      <c r="FJ112" s="141"/>
      <c r="FK112" s="141"/>
      <c r="FL112" s="141"/>
      <c r="FM112" s="141"/>
      <c r="FN112" s="141"/>
      <c r="FO112" s="141"/>
      <c r="FP112" s="141"/>
      <c r="FQ112" s="141"/>
      <c r="FR112" s="141"/>
      <c r="FS112" s="141"/>
      <c r="FT112" s="141"/>
      <c r="FU112" s="141"/>
      <c r="FV112" s="141"/>
      <c r="FW112" s="141"/>
      <c r="FX112" s="141"/>
      <c r="FY112" s="141"/>
      <c r="FZ112" s="141"/>
      <c r="GA112" s="141"/>
      <c r="GB112" s="141"/>
      <c r="GC112" s="141"/>
      <c r="GD112" s="141"/>
      <c r="GE112" s="141"/>
      <c r="GF112" s="141"/>
      <c r="GG112" s="141"/>
      <c r="GH112" s="141"/>
      <c r="GI112" s="141"/>
      <c r="GJ112" s="141"/>
      <c r="GK112" s="141"/>
      <c r="GL112" s="141"/>
      <c r="GM112" s="141"/>
      <c r="GN112" s="141"/>
      <c r="GO112" s="141"/>
      <c r="GP112" s="141"/>
      <c r="GQ112" s="141"/>
      <c r="GR112" s="141"/>
      <c r="GS112" s="141"/>
      <c r="GT112" s="141"/>
      <c r="GU112" s="141"/>
      <c r="GV112" s="141"/>
      <c r="GW112" s="141"/>
      <c r="GX112" s="141"/>
      <c r="GY112" s="141"/>
      <c r="GZ112" s="141"/>
      <c r="HA112" s="141"/>
      <c r="HB112" s="141"/>
      <c r="HC112" s="141"/>
      <c r="HD112" s="141"/>
      <c r="HE112" s="141"/>
      <c r="HF112" s="141"/>
      <c r="HG112" s="141"/>
      <c r="HH112" s="141"/>
      <c r="HI112" s="141"/>
      <c r="HJ112" s="141"/>
      <c r="HK112" s="141"/>
      <c r="HL112" s="141"/>
      <c r="HM112" s="141"/>
      <c r="HN112" s="141"/>
      <c r="HO112" s="141"/>
      <c r="HP112" s="144"/>
      <c r="HQ112" s="144"/>
      <c r="HR112" s="144"/>
      <c r="HS112" s="144"/>
      <c r="HT112" s="144"/>
      <c r="HU112" s="144"/>
      <c r="HV112" s="144"/>
      <c r="HW112" s="144"/>
      <c r="HX112" s="144"/>
      <c r="HY112" s="144"/>
      <c r="HZ112" s="144"/>
      <c r="IA112" s="144"/>
      <c r="IB112" s="144"/>
      <c r="IC112" s="144"/>
      <c r="ID112" s="144"/>
      <c r="IE112" s="144"/>
      <c r="IF112" s="144"/>
      <c r="IG112" s="144"/>
      <c r="IH112" s="144"/>
      <c r="II112" s="144"/>
      <c r="IJ112" s="144"/>
      <c r="IK112" s="144"/>
      <c r="IL112" s="144"/>
      <c r="IM112" s="144"/>
      <c r="IN112" s="144"/>
      <c r="IO112" s="144"/>
      <c r="IP112" s="144"/>
    </row>
    <row r="113" s="1" customFormat="1" ht="21.95" customHeight="1" spans="1:250">
      <c r="A113" s="90">
        <v>9</v>
      </c>
      <c r="B113" s="99" t="s">
        <v>131</v>
      </c>
      <c r="C113" s="100"/>
      <c r="D113" s="100"/>
      <c r="E113" s="101"/>
      <c r="F113" s="94"/>
      <c r="G113" s="95"/>
      <c r="H113" s="94" t="s">
        <v>132</v>
      </c>
      <c r="I113" s="73">
        <v>9072</v>
      </c>
      <c r="J113" s="73"/>
      <c r="K113" s="65">
        <v>9072</v>
      </c>
      <c r="L113" s="61"/>
      <c r="M113" s="63" t="s">
        <v>133</v>
      </c>
      <c r="N113" s="62">
        <v>1314</v>
      </c>
      <c r="O113" s="62">
        <v>1242</v>
      </c>
      <c r="P113" s="62">
        <v>936</v>
      </c>
      <c r="Q113" s="62">
        <v>1476</v>
      </c>
      <c r="R113" s="62">
        <v>1530</v>
      </c>
      <c r="S113" s="62">
        <v>1746</v>
      </c>
      <c r="T113" s="62">
        <v>828</v>
      </c>
      <c r="U113" s="62"/>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c r="DN113" s="141"/>
      <c r="DO113" s="141"/>
      <c r="DP113" s="141"/>
      <c r="DQ113" s="141"/>
      <c r="DR113" s="141"/>
      <c r="DS113" s="141"/>
      <c r="DT113" s="141"/>
      <c r="DU113" s="141"/>
      <c r="DV113" s="141"/>
      <c r="DW113" s="141"/>
      <c r="DX113" s="141"/>
      <c r="DY113" s="141"/>
      <c r="DZ113" s="141"/>
      <c r="EA113" s="141"/>
      <c r="EB113" s="141"/>
      <c r="EC113" s="141"/>
      <c r="ED113" s="141"/>
      <c r="EE113" s="141"/>
      <c r="EF113" s="141"/>
      <c r="EG113" s="141"/>
      <c r="EH113" s="141"/>
      <c r="EI113" s="141"/>
      <c r="EJ113" s="141"/>
      <c r="EK113" s="141"/>
      <c r="EL113" s="141"/>
      <c r="EM113" s="141"/>
      <c r="EN113" s="141"/>
      <c r="EO113" s="141"/>
      <c r="EP113" s="141"/>
      <c r="EQ113" s="141"/>
      <c r="ER113" s="141"/>
      <c r="ES113" s="141"/>
      <c r="ET113" s="141"/>
      <c r="EU113" s="141"/>
      <c r="EV113" s="141"/>
      <c r="EW113" s="141"/>
      <c r="EX113" s="141"/>
      <c r="EY113" s="141"/>
      <c r="EZ113" s="141"/>
      <c r="FA113" s="141"/>
      <c r="FB113" s="141"/>
      <c r="FC113" s="141"/>
      <c r="FD113" s="141"/>
      <c r="FE113" s="141"/>
      <c r="FF113" s="141"/>
      <c r="FG113" s="141"/>
      <c r="FH113" s="141"/>
      <c r="FI113" s="141"/>
      <c r="FJ113" s="141"/>
      <c r="FK113" s="141"/>
      <c r="FL113" s="141"/>
      <c r="FM113" s="141"/>
      <c r="FN113" s="141"/>
      <c r="FO113" s="141"/>
      <c r="FP113" s="141"/>
      <c r="FQ113" s="141"/>
      <c r="FR113" s="141"/>
      <c r="FS113" s="141"/>
      <c r="FT113" s="141"/>
      <c r="FU113" s="141"/>
      <c r="FV113" s="141"/>
      <c r="FW113" s="141"/>
      <c r="FX113" s="141"/>
      <c r="FY113" s="141"/>
      <c r="FZ113" s="141"/>
      <c r="GA113" s="141"/>
      <c r="GB113" s="141"/>
      <c r="GC113" s="141"/>
      <c r="GD113" s="141"/>
      <c r="GE113" s="141"/>
      <c r="GF113" s="141"/>
      <c r="GG113" s="141"/>
      <c r="GH113" s="141"/>
      <c r="GI113" s="141"/>
      <c r="GJ113" s="141"/>
      <c r="GK113" s="141"/>
      <c r="GL113" s="141"/>
      <c r="GM113" s="141"/>
      <c r="GN113" s="141"/>
      <c r="GO113" s="141"/>
      <c r="GP113" s="141"/>
      <c r="GQ113" s="141"/>
      <c r="GR113" s="141"/>
      <c r="GS113" s="141"/>
      <c r="GT113" s="141"/>
      <c r="GU113" s="141"/>
      <c r="GV113" s="141"/>
      <c r="GW113" s="141"/>
      <c r="GX113" s="141"/>
      <c r="GY113" s="141"/>
      <c r="GZ113" s="141"/>
      <c r="HA113" s="141"/>
      <c r="HB113" s="141"/>
      <c r="HC113" s="141"/>
      <c r="HD113" s="141"/>
      <c r="HE113" s="141"/>
      <c r="HF113" s="141"/>
      <c r="HG113" s="141"/>
      <c r="HH113" s="141"/>
      <c r="HI113" s="141"/>
      <c r="HJ113" s="141"/>
      <c r="HK113" s="141"/>
      <c r="HL113" s="141"/>
      <c r="HM113" s="141"/>
      <c r="HN113" s="141"/>
      <c r="HO113" s="141"/>
      <c r="HP113" s="144"/>
      <c r="HQ113" s="144"/>
      <c r="HR113" s="144"/>
      <c r="HS113" s="144"/>
      <c r="HT113" s="144"/>
      <c r="HU113" s="144"/>
      <c r="HV113" s="144"/>
      <c r="HW113" s="144"/>
      <c r="HX113" s="144"/>
      <c r="HY113" s="144"/>
      <c r="HZ113" s="144"/>
      <c r="IA113" s="144"/>
      <c r="IB113" s="144"/>
      <c r="IC113" s="144"/>
      <c r="ID113" s="144"/>
      <c r="IE113" s="144"/>
      <c r="IF113" s="144"/>
      <c r="IG113" s="144"/>
      <c r="IH113" s="144"/>
      <c r="II113" s="144"/>
      <c r="IJ113" s="144"/>
      <c r="IK113" s="144"/>
      <c r="IL113" s="144"/>
      <c r="IM113" s="144"/>
      <c r="IN113" s="144"/>
      <c r="IO113" s="144"/>
      <c r="IP113" s="144"/>
    </row>
    <row r="114" s="1" customFormat="1" ht="21.95" customHeight="1" spans="1:250">
      <c r="A114" s="97"/>
      <c r="B114" s="25" t="s">
        <v>46</v>
      </c>
      <c r="C114" s="26"/>
      <c r="D114" s="26"/>
      <c r="E114" s="27"/>
      <c r="F114" s="94"/>
      <c r="G114" s="95"/>
      <c r="H114" s="94"/>
      <c r="I114" s="73"/>
      <c r="J114" s="73"/>
      <c r="K114" s="65">
        <f t="shared" si="32"/>
        <v>0</v>
      </c>
      <c r="L114" s="61"/>
      <c r="M114" s="6"/>
      <c r="N114" s="62"/>
      <c r="O114" s="62"/>
      <c r="P114" s="62"/>
      <c r="Q114" s="62"/>
      <c r="R114" s="62"/>
      <c r="S114" s="62"/>
      <c r="T114" s="62"/>
      <c r="U114" s="62"/>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c r="DN114" s="141"/>
      <c r="DO114" s="141"/>
      <c r="DP114" s="141"/>
      <c r="DQ114" s="141"/>
      <c r="DR114" s="141"/>
      <c r="DS114" s="141"/>
      <c r="DT114" s="141"/>
      <c r="DU114" s="141"/>
      <c r="DV114" s="141"/>
      <c r="DW114" s="141"/>
      <c r="DX114" s="141"/>
      <c r="DY114" s="141"/>
      <c r="DZ114" s="141"/>
      <c r="EA114" s="141"/>
      <c r="EB114" s="141"/>
      <c r="EC114" s="141"/>
      <c r="ED114" s="141"/>
      <c r="EE114" s="141"/>
      <c r="EF114" s="141"/>
      <c r="EG114" s="141"/>
      <c r="EH114" s="141"/>
      <c r="EI114" s="141"/>
      <c r="EJ114" s="141"/>
      <c r="EK114" s="141"/>
      <c r="EL114" s="141"/>
      <c r="EM114" s="141"/>
      <c r="EN114" s="141"/>
      <c r="EO114" s="141"/>
      <c r="EP114" s="141"/>
      <c r="EQ114" s="141"/>
      <c r="ER114" s="141"/>
      <c r="ES114" s="141"/>
      <c r="ET114" s="141"/>
      <c r="EU114" s="141"/>
      <c r="EV114" s="141"/>
      <c r="EW114" s="141"/>
      <c r="EX114" s="141"/>
      <c r="EY114" s="141"/>
      <c r="EZ114" s="141"/>
      <c r="FA114" s="141"/>
      <c r="FB114" s="141"/>
      <c r="FC114" s="141"/>
      <c r="FD114" s="141"/>
      <c r="FE114" s="141"/>
      <c r="FF114" s="141"/>
      <c r="FG114" s="141"/>
      <c r="FH114" s="141"/>
      <c r="FI114" s="141"/>
      <c r="FJ114" s="141"/>
      <c r="FK114" s="141"/>
      <c r="FL114" s="141"/>
      <c r="FM114" s="141"/>
      <c r="FN114" s="141"/>
      <c r="FO114" s="141"/>
      <c r="FP114" s="141"/>
      <c r="FQ114" s="141"/>
      <c r="FR114" s="141"/>
      <c r="FS114" s="141"/>
      <c r="FT114" s="141"/>
      <c r="FU114" s="141"/>
      <c r="FV114" s="141"/>
      <c r="FW114" s="141"/>
      <c r="FX114" s="141"/>
      <c r="FY114" s="141"/>
      <c r="FZ114" s="141"/>
      <c r="GA114" s="141"/>
      <c r="GB114" s="141"/>
      <c r="GC114" s="141"/>
      <c r="GD114" s="141"/>
      <c r="GE114" s="141"/>
      <c r="GF114" s="141"/>
      <c r="GG114" s="141"/>
      <c r="GH114" s="141"/>
      <c r="GI114" s="141"/>
      <c r="GJ114" s="141"/>
      <c r="GK114" s="141"/>
      <c r="GL114" s="141"/>
      <c r="GM114" s="141"/>
      <c r="GN114" s="141"/>
      <c r="GO114" s="141"/>
      <c r="GP114" s="141"/>
      <c r="GQ114" s="141"/>
      <c r="GR114" s="141"/>
      <c r="GS114" s="141"/>
      <c r="GT114" s="141"/>
      <c r="GU114" s="141"/>
      <c r="GV114" s="141"/>
      <c r="GW114" s="141"/>
      <c r="GX114" s="141"/>
      <c r="GY114" s="141"/>
      <c r="GZ114" s="141"/>
      <c r="HA114" s="141"/>
      <c r="HB114" s="141"/>
      <c r="HC114" s="141"/>
      <c r="HD114" s="141"/>
      <c r="HE114" s="141"/>
      <c r="HF114" s="141"/>
      <c r="HG114" s="141"/>
      <c r="HH114" s="141"/>
      <c r="HI114" s="141"/>
      <c r="HJ114" s="141"/>
      <c r="HK114" s="141"/>
      <c r="HL114" s="141"/>
      <c r="HM114" s="141"/>
      <c r="HN114" s="141"/>
      <c r="HO114" s="141"/>
      <c r="HP114" s="144"/>
      <c r="HQ114" s="144"/>
      <c r="HR114" s="144"/>
      <c r="HS114" s="144"/>
      <c r="HT114" s="144"/>
      <c r="HU114" s="144"/>
      <c r="HV114" s="144"/>
      <c r="HW114" s="144"/>
      <c r="HX114" s="144"/>
      <c r="HY114" s="144"/>
      <c r="HZ114" s="144"/>
      <c r="IA114" s="144"/>
      <c r="IB114" s="144"/>
      <c r="IC114" s="144"/>
      <c r="ID114" s="144"/>
      <c r="IE114" s="144"/>
      <c r="IF114" s="144"/>
      <c r="IG114" s="144"/>
      <c r="IH114" s="144"/>
      <c r="II114" s="144"/>
      <c r="IJ114" s="144"/>
      <c r="IK114" s="144"/>
      <c r="IL114" s="144"/>
      <c r="IM114" s="144"/>
      <c r="IN114" s="144"/>
      <c r="IO114" s="144"/>
      <c r="IP114" s="144"/>
    </row>
    <row r="115" s="1" customFormat="1" ht="21.95" customHeight="1" spans="1:250">
      <c r="A115" s="98">
        <v>10</v>
      </c>
      <c r="B115" s="114" t="s">
        <v>134</v>
      </c>
      <c r="C115" s="115"/>
      <c r="D115" s="115"/>
      <c r="E115" s="116"/>
      <c r="F115" s="117"/>
      <c r="G115" s="14"/>
      <c r="H115" s="94"/>
      <c r="I115" s="73"/>
      <c r="J115" s="73"/>
      <c r="K115" s="65">
        <f t="shared" si="32"/>
        <v>0</v>
      </c>
      <c r="L115" s="62"/>
      <c r="M115" s="63"/>
      <c r="N115" s="62"/>
      <c r="O115" s="62"/>
      <c r="P115" s="62"/>
      <c r="Q115" s="62"/>
      <c r="R115" s="62"/>
      <c r="S115" s="62"/>
      <c r="T115" s="62"/>
      <c r="U115" s="62"/>
      <c r="V115" s="1"/>
      <c r="W115" s="1"/>
      <c r="X115" s="1"/>
      <c r="Y115" s="1"/>
      <c r="Z115" s="1"/>
      <c r="AA115" s="1"/>
      <c r="AB115" s="1"/>
      <c r="AC115" s="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c r="DN115" s="141"/>
      <c r="DO115" s="141"/>
      <c r="DP115" s="141"/>
      <c r="DQ115" s="141"/>
      <c r="DR115" s="141"/>
      <c r="DS115" s="141"/>
      <c r="DT115" s="141"/>
      <c r="DU115" s="141"/>
      <c r="DV115" s="141"/>
      <c r="DW115" s="141"/>
      <c r="DX115" s="141"/>
      <c r="DY115" s="141"/>
      <c r="DZ115" s="141"/>
      <c r="EA115" s="141"/>
      <c r="EB115" s="141"/>
      <c r="EC115" s="141"/>
      <c r="ED115" s="141"/>
      <c r="EE115" s="141"/>
      <c r="EF115" s="141"/>
      <c r="EG115" s="141"/>
      <c r="EH115" s="141"/>
      <c r="EI115" s="141"/>
      <c r="EJ115" s="141"/>
      <c r="EK115" s="141"/>
      <c r="EL115" s="141"/>
      <c r="EM115" s="141"/>
      <c r="EN115" s="141"/>
      <c r="EO115" s="141"/>
      <c r="EP115" s="141"/>
      <c r="EQ115" s="141"/>
      <c r="ER115" s="141"/>
      <c r="ES115" s="141"/>
      <c r="ET115" s="141"/>
      <c r="EU115" s="141"/>
      <c r="EV115" s="141"/>
      <c r="EW115" s="141"/>
      <c r="EX115" s="141"/>
      <c r="EY115" s="141"/>
      <c r="EZ115" s="141"/>
      <c r="FA115" s="141"/>
      <c r="FB115" s="141"/>
      <c r="FC115" s="141"/>
      <c r="FD115" s="141"/>
      <c r="FE115" s="141"/>
      <c r="FF115" s="141"/>
      <c r="FG115" s="141"/>
      <c r="FH115" s="141"/>
      <c r="FI115" s="141"/>
      <c r="FJ115" s="141"/>
      <c r="FK115" s="141"/>
      <c r="FL115" s="141"/>
      <c r="FM115" s="141"/>
      <c r="FN115" s="141"/>
      <c r="FO115" s="141"/>
      <c r="FP115" s="141"/>
      <c r="FQ115" s="141"/>
      <c r="FR115" s="141"/>
      <c r="FS115" s="141"/>
      <c r="FT115" s="141"/>
      <c r="FU115" s="141"/>
      <c r="FV115" s="141"/>
      <c r="FW115" s="141"/>
      <c r="FX115" s="141"/>
      <c r="FY115" s="141"/>
      <c r="FZ115" s="141"/>
      <c r="GA115" s="141"/>
      <c r="GB115" s="141"/>
      <c r="GC115" s="141"/>
      <c r="GD115" s="141"/>
      <c r="GE115" s="141"/>
      <c r="GF115" s="141"/>
      <c r="GG115" s="141"/>
      <c r="GH115" s="141"/>
      <c r="GI115" s="141"/>
      <c r="GJ115" s="141"/>
      <c r="GK115" s="141"/>
      <c r="GL115" s="141"/>
      <c r="GM115" s="141"/>
      <c r="GN115" s="141"/>
      <c r="GO115" s="141"/>
      <c r="GP115" s="141"/>
      <c r="GQ115" s="141"/>
      <c r="GR115" s="141"/>
      <c r="GS115" s="141"/>
      <c r="GT115" s="141"/>
      <c r="GU115" s="141"/>
      <c r="GV115" s="141"/>
      <c r="GW115" s="141"/>
      <c r="GX115" s="141"/>
      <c r="GY115" s="141"/>
      <c r="GZ115" s="141"/>
      <c r="HA115" s="141"/>
      <c r="HB115" s="141"/>
      <c r="HC115" s="141"/>
      <c r="HD115" s="141"/>
      <c r="HE115" s="141"/>
      <c r="HF115" s="141"/>
      <c r="HG115" s="141"/>
      <c r="HH115" s="141"/>
      <c r="HI115" s="141"/>
      <c r="HJ115" s="141"/>
      <c r="HK115" s="141"/>
      <c r="HL115" s="141"/>
      <c r="HM115" s="141"/>
      <c r="HN115" s="141"/>
      <c r="HO115" s="141"/>
      <c r="HP115" s="144"/>
      <c r="HQ115" s="144"/>
      <c r="HR115" s="144"/>
      <c r="HS115" s="144"/>
      <c r="HT115" s="144"/>
      <c r="HU115" s="144"/>
      <c r="HV115" s="144"/>
      <c r="HW115" s="144"/>
      <c r="HX115" s="144"/>
      <c r="HY115" s="144"/>
      <c r="HZ115" s="144"/>
      <c r="IA115" s="144"/>
      <c r="IB115" s="144"/>
      <c r="IC115" s="144"/>
      <c r="ID115" s="144"/>
      <c r="IE115" s="144"/>
      <c r="IF115" s="144"/>
      <c r="IG115" s="144"/>
      <c r="IH115" s="144"/>
      <c r="II115" s="144"/>
      <c r="IJ115" s="144"/>
      <c r="IK115" s="144"/>
      <c r="IL115" s="144"/>
      <c r="IM115" s="144"/>
      <c r="IN115" s="144"/>
      <c r="IO115" s="144"/>
      <c r="IP115" s="144"/>
    </row>
    <row r="116" s="1" customFormat="1" ht="21.95" customHeight="1" spans="1:250">
      <c r="A116" s="98"/>
      <c r="B116" s="25" t="s">
        <v>46</v>
      </c>
      <c r="C116" s="26"/>
      <c r="D116" s="26"/>
      <c r="E116" s="27"/>
      <c r="F116" s="94"/>
      <c r="G116" s="95"/>
      <c r="H116" s="94"/>
      <c r="I116" s="73"/>
      <c r="J116" s="73"/>
      <c r="K116" s="65">
        <f t="shared" si="32"/>
        <v>0</v>
      </c>
      <c r="L116" s="61"/>
      <c r="M116" s="6"/>
      <c r="N116" s="62"/>
      <c r="O116" s="62"/>
      <c r="P116" s="62"/>
      <c r="Q116" s="62"/>
      <c r="R116" s="62"/>
      <c r="S116" s="62"/>
      <c r="T116" s="62"/>
      <c r="U116" s="62"/>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c r="DN116" s="141"/>
      <c r="DO116" s="141"/>
      <c r="DP116" s="141"/>
      <c r="DQ116" s="141"/>
      <c r="DR116" s="141"/>
      <c r="DS116" s="141"/>
      <c r="DT116" s="141"/>
      <c r="DU116" s="141"/>
      <c r="DV116" s="141"/>
      <c r="DW116" s="141"/>
      <c r="DX116" s="141"/>
      <c r="DY116" s="141"/>
      <c r="DZ116" s="141"/>
      <c r="EA116" s="141"/>
      <c r="EB116" s="141"/>
      <c r="EC116" s="141"/>
      <c r="ED116" s="141"/>
      <c r="EE116" s="141"/>
      <c r="EF116" s="141"/>
      <c r="EG116" s="141"/>
      <c r="EH116" s="141"/>
      <c r="EI116" s="141"/>
      <c r="EJ116" s="141"/>
      <c r="EK116" s="141"/>
      <c r="EL116" s="141"/>
      <c r="EM116" s="141"/>
      <c r="EN116" s="141"/>
      <c r="EO116" s="141"/>
      <c r="EP116" s="141"/>
      <c r="EQ116" s="141"/>
      <c r="ER116" s="141"/>
      <c r="ES116" s="141"/>
      <c r="ET116" s="141"/>
      <c r="EU116" s="141"/>
      <c r="EV116" s="141"/>
      <c r="EW116" s="141"/>
      <c r="EX116" s="141"/>
      <c r="EY116" s="141"/>
      <c r="EZ116" s="141"/>
      <c r="FA116" s="141"/>
      <c r="FB116" s="141"/>
      <c r="FC116" s="141"/>
      <c r="FD116" s="141"/>
      <c r="FE116" s="141"/>
      <c r="FF116" s="141"/>
      <c r="FG116" s="141"/>
      <c r="FH116" s="141"/>
      <c r="FI116" s="141"/>
      <c r="FJ116" s="141"/>
      <c r="FK116" s="141"/>
      <c r="FL116" s="141"/>
      <c r="FM116" s="141"/>
      <c r="FN116" s="141"/>
      <c r="FO116" s="141"/>
      <c r="FP116" s="141"/>
      <c r="FQ116" s="141"/>
      <c r="FR116" s="141"/>
      <c r="FS116" s="141"/>
      <c r="FT116" s="141"/>
      <c r="FU116" s="141"/>
      <c r="FV116" s="141"/>
      <c r="FW116" s="141"/>
      <c r="FX116" s="141"/>
      <c r="FY116" s="141"/>
      <c r="FZ116" s="141"/>
      <c r="GA116" s="141"/>
      <c r="GB116" s="141"/>
      <c r="GC116" s="141"/>
      <c r="GD116" s="141"/>
      <c r="GE116" s="141"/>
      <c r="GF116" s="141"/>
      <c r="GG116" s="141"/>
      <c r="GH116" s="141"/>
      <c r="GI116" s="141"/>
      <c r="GJ116" s="141"/>
      <c r="GK116" s="141"/>
      <c r="GL116" s="141"/>
      <c r="GM116" s="141"/>
      <c r="GN116" s="141"/>
      <c r="GO116" s="141"/>
      <c r="GP116" s="141"/>
      <c r="GQ116" s="141"/>
      <c r="GR116" s="141"/>
      <c r="GS116" s="141"/>
      <c r="GT116" s="141"/>
      <c r="GU116" s="141"/>
      <c r="GV116" s="141"/>
      <c r="GW116" s="141"/>
      <c r="GX116" s="141"/>
      <c r="GY116" s="141"/>
      <c r="GZ116" s="141"/>
      <c r="HA116" s="141"/>
      <c r="HB116" s="141"/>
      <c r="HC116" s="141"/>
      <c r="HD116" s="141"/>
      <c r="HE116" s="141"/>
      <c r="HF116" s="141"/>
      <c r="HG116" s="141"/>
      <c r="HH116" s="141"/>
      <c r="HI116" s="141"/>
      <c r="HJ116" s="141"/>
      <c r="HK116" s="141"/>
      <c r="HL116" s="141"/>
      <c r="HM116" s="141"/>
      <c r="HN116" s="141"/>
      <c r="HO116" s="141"/>
      <c r="HP116" s="144"/>
      <c r="HQ116" s="144"/>
      <c r="HR116" s="144"/>
      <c r="HS116" s="144"/>
      <c r="HT116" s="144"/>
      <c r="HU116" s="144"/>
      <c r="HV116" s="144"/>
      <c r="HW116" s="144"/>
      <c r="HX116" s="144"/>
      <c r="HY116" s="144"/>
      <c r="HZ116" s="144"/>
      <c r="IA116" s="144"/>
      <c r="IB116" s="144"/>
      <c r="IC116" s="144"/>
      <c r="ID116" s="144"/>
      <c r="IE116" s="144"/>
      <c r="IF116" s="144"/>
      <c r="IG116" s="144"/>
      <c r="IH116" s="144"/>
      <c r="II116" s="144"/>
      <c r="IJ116" s="144"/>
      <c r="IK116" s="144"/>
      <c r="IL116" s="144"/>
      <c r="IM116" s="144"/>
      <c r="IN116" s="144"/>
      <c r="IO116" s="144"/>
      <c r="IP116" s="144"/>
    </row>
    <row r="117" s="1" customFormat="1" ht="21.95" customHeight="1" spans="1:250">
      <c r="A117" s="81" t="s">
        <v>135</v>
      </c>
      <c r="B117" s="82"/>
      <c r="C117" s="82"/>
      <c r="D117" s="82"/>
      <c r="E117" s="83"/>
      <c r="F117" s="84"/>
      <c r="G117" s="85"/>
      <c r="H117" s="86"/>
      <c r="I117" s="129">
        <f t="shared" ref="I117:U117" si="33">I118</f>
        <v>9935</v>
      </c>
      <c r="J117" s="129">
        <f t="shared" si="33"/>
        <v>9935</v>
      </c>
      <c r="K117" s="132">
        <f t="shared" si="33"/>
        <v>9935</v>
      </c>
      <c r="L117" s="129">
        <f t="shared" si="33"/>
        <v>0</v>
      </c>
      <c r="M117" s="132">
        <f t="shared" si="33"/>
        <v>0</v>
      </c>
      <c r="N117" s="129">
        <f t="shared" si="33"/>
        <v>585</v>
      </c>
      <c r="O117" s="129">
        <f t="shared" si="33"/>
        <v>607</v>
      </c>
      <c r="P117" s="129">
        <f t="shared" si="33"/>
        <v>499</v>
      </c>
      <c r="Q117" s="129">
        <f t="shared" si="33"/>
        <v>552</v>
      </c>
      <c r="R117" s="129">
        <f t="shared" si="33"/>
        <v>577</v>
      </c>
      <c r="S117" s="129">
        <f t="shared" si="33"/>
        <v>474</v>
      </c>
      <c r="T117" s="129">
        <f t="shared" si="33"/>
        <v>602</v>
      </c>
      <c r="U117" s="129">
        <f t="shared" si="33"/>
        <v>6039</v>
      </c>
      <c r="V117" s="140"/>
      <c r="W117" s="140"/>
      <c r="X117" s="140"/>
      <c r="Y117" s="140"/>
      <c r="Z117" s="140"/>
      <c r="AA117" s="140"/>
      <c r="AB117" s="140"/>
      <c r="AC117" s="140"/>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c r="CH117" s="139"/>
      <c r="CI117" s="139"/>
      <c r="CJ117" s="139"/>
      <c r="CK117" s="139"/>
      <c r="CL117" s="139"/>
      <c r="CM117" s="139"/>
      <c r="CN117" s="139"/>
      <c r="CO117" s="139"/>
      <c r="CP117" s="139"/>
      <c r="CQ117" s="139"/>
      <c r="CR117" s="139"/>
      <c r="CS117" s="139"/>
      <c r="CT117" s="139"/>
      <c r="CU117" s="139"/>
      <c r="CV117" s="139"/>
      <c r="CW117" s="139"/>
      <c r="CX117" s="139"/>
      <c r="CY117" s="139"/>
      <c r="CZ117" s="139"/>
      <c r="DA117" s="139"/>
      <c r="DB117" s="139"/>
      <c r="DC117" s="139"/>
      <c r="DD117" s="139"/>
      <c r="DE117" s="139"/>
      <c r="DF117" s="139"/>
      <c r="DG117" s="139"/>
      <c r="DH117" s="139"/>
      <c r="DI117" s="139"/>
      <c r="DJ117" s="139"/>
      <c r="DK117" s="139"/>
      <c r="DL117" s="139"/>
      <c r="DM117" s="139"/>
      <c r="DN117" s="139"/>
      <c r="DO117" s="139"/>
      <c r="DP117" s="139"/>
      <c r="DQ117" s="139"/>
      <c r="DR117" s="139"/>
      <c r="DS117" s="139"/>
      <c r="DT117" s="139"/>
      <c r="DU117" s="139"/>
      <c r="DV117" s="139"/>
      <c r="DW117" s="139"/>
      <c r="DX117" s="139"/>
      <c r="DY117" s="139"/>
      <c r="DZ117" s="139"/>
      <c r="EA117" s="139"/>
      <c r="EB117" s="139"/>
      <c r="EC117" s="139"/>
      <c r="ED117" s="139"/>
      <c r="EE117" s="139"/>
      <c r="EF117" s="139"/>
      <c r="EG117" s="139"/>
      <c r="EH117" s="139"/>
      <c r="EI117" s="139"/>
      <c r="EJ117" s="139"/>
      <c r="EK117" s="139"/>
      <c r="EL117" s="139"/>
      <c r="EM117" s="139"/>
      <c r="EN117" s="139"/>
      <c r="EO117" s="139"/>
      <c r="EP117" s="139"/>
      <c r="EQ117" s="139"/>
      <c r="ER117" s="139"/>
      <c r="ES117" s="139"/>
      <c r="ET117" s="139"/>
      <c r="EU117" s="139"/>
      <c r="EV117" s="139"/>
      <c r="EW117" s="139"/>
      <c r="EX117" s="139"/>
      <c r="EY117" s="139"/>
      <c r="EZ117" s="139"/>
      <c r="FA117" s="139"/>
      <c r="FB117" s="139"/>
      <c r="FC117" s="139"/>
      <c r="FD117" s="139"/>
      <c r="FE117" s="139"/>
      <c r="FF117" s="139"/>
      <c r="FG117" s="139"/>
      <c r="FH117" s="139"/>
      <c r="FI117" s="139"/>
      <c r="FJ117" s="139"/>
      <c r="FK117" s="139"/>
      <c r="FL117" s="139"/>
      <c r="FM117" s="139"/>
      <c r="FN117" s="139"/>
      <c r="FO117" s="139"/>
      <c r="FP117" s="139"/>
      <c r="FQ117" s="139"/>
      <c r="FR117" s="139"/>
      <c r="FS117" s="139"/>
      <c r="FT117" s="139"/>
      <c r="FU117" s="139"/>
      <c r="FV117" s="139"/>
      <c r="FW117" s="139"/>
      <c r="FX117" s="139"/>
      <c r="FY117" s="139"/>
      <c r="FZ117" s="139"/>
      <c r="GA117" s="139"/>
      <c r="GB117" s="139"/>
      <c r="GC117" s="139"/>
      <c r="GD117" s="139"/>
      <c r="GE117" s="139"/>
      <c r="GF117" s="139"/>
      <c r="GG117" s="139"/>
      <c r="GH117" s="139"/>
      <c r="GI117" s="139"/>
      <c r="GJ117" s="139"/>
      <c r="GK117" s="139"/>
      <c r="GL117" s="139"/>
      <c r="GM117" s="139"/>
      <c r="GN117" s="139"/>
      <c r="GO117" s="139"/>
      <c r="GP117" s="139"/>
      <c r="GQ117" s="139"/>
      <c r="GR117" s="139"/>
      <c r="GS117" s="139"/>
      <c r="GT117" s="139"/>
      <c r="GU117" s="139"/>
      <c r="GV117" s="139"/>
      <c r="GW117" s="139"/>
      <c r="GX117" s="139"/>
      <c r="GY117" s="139"/>
      <c r="GZ117" s="139"/>
      <c r="HA117" s="139"/>
      <c r="HB117" s="139"/>
      <c r="HC117" s="139"/>
      <c r="HD117" s="139"/>
      <c r="HE117" s="139"/>
      <c r="HF117" s="139"/>
      <c r="HG117" s="139"/>
      <c r="HH117" s="139"/>
      <c r="HI117" s="139"/>
      <c r="HJ117" s="139"/>
      <c r="HK117" s="139"/>
      <c r="HL117" s="139"/>
      <c r="HM117" s="139"/>
      <c r="HN117" s="139"/>
      <c r="HO117" s="139"/>
      <c r="HP117" s="142"/>
      <c r="HQ117" s="142"/>
      <c r="HR117" s="142"/>
      <c r="HS117" s="142"/>
      <c r="HT117" s="142"/>
      <c r="HU117" s="142"/>
      <c r="HV117" s="142"/>
      <c r="HW117" s="142"/>
      <c r="HX117" s="142"/>
      <c r="HY117" s="142"/>
      <c r="HZ117" s="142"/>
      <c r="IA117" s="142"/>
      <c r="IB117" s="142"/>
      <c r="IC117" s="142"/>
      <c r="ID117" s="142"/>
      <c r="IE117" s="142"/>
      <c r="IF117" s="142"/>
      <c r="IG117" s="142"/>
      <c r="IH117" s="142"/>
      <c r="II117" s="142"/>
      <c r="IJ117" s="142"/>
      <c r="IK117" s="142"/>
      <c r="IL117" s="142"/>
      <c r="IM117" s="142"/>
      <c r="IN117" s="142"/>
      <c r="IO117" s="142"/>
      <c r="IP117" s="142"/>
    </row>
    <row r="118" s="1" customFormat="1" ht="21.95" customHeight="1" spans="1:250">
      <c r="A118" s="81" t="s">
        <v>115</v>
      </c>
      <c r="B118" s="82"/>
      <c r="C118" s="82"/>
      <c r="D118" s="82"/>
      <c r="E118" s="83"/>
      <c r="F118" s="87"/>
      <c r="G118" s="88"/>
      <c r="H118" s="118"/>
      <c r="I118" s="130">
        <f t="shared" ref="I118:U118" si="34">I119</f>
        <v>9935</v>
      </c>
      <c r="J118" s="130">
        <f t="shared" si="34"/>
        <v>9935</v>
      </c>
      <c r="K118" s="131">
        <f t="shared" si="34"/>
        <v>9935</v>
      </c>
      <c r="L118" s="130">
        <f t="shared" si="34"/>
        <v>0</v>
      </c>
      <c r="M118" s="131">
        <f t="shared" si="34"/>
        <v>0</v>
      </c>
      <c r="N118" s="130">
        <f t="shared" si="34"/>
        <v>585</v>
      </c>
      <c r="O118" s="130">
        <f t="shared" si="34"/>
        <v>607</v>
      </c>
      <c r="P118" s="130">
        <f t="shared" si="34"/>
        <v>499</v>
      </c>
      <c r="Q118" s="130">
        <f t="shared" si="34"/>
        <v>552</v>
      </c>
      <c r="R118" s="130">
        <f t="shared" si="34"/>
        <v>577</v>
      </c>
      <c r="S118" s="130">
        <f t="shared" si="34"/>
        <v>474</v>
      </c>
      <c r="T118" s="130">
        <f t="shared" si="34"/>
        <v>602</v>
      </c>
      <c r="U118" s="130">
        <f t="shared" si="34"/>
        <v>6039</v>
      </c>
      <c r="V118" s="139"/>
      <c r="W118" s="139"/>
      <c r="X118" s="139"/>
      <c r="Y118" s="139"/>
      <c r="Z118" s="139"/>
      <c r="AA118" s="139"/>
      <c r="AB118" s="139"/>
      <c r="AC118" s="139"/>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c r="BV118" s="140"/>
      <c r="BW118" s="140"/>
      <c r="BX118" s="140"/>
      <c r="BY118" s="140"/>
      <c r="BZ118" s="140"/>
      <c r="CA118" s="140"/>
      <c r="CB118" s="140"/>
      <c r="CC118" s="140"/>
      <c r="CD118" s="140"/>
      <c r="CE118" s="140"/>
      <c r="CF118" s="140"/>
      <c r="CG118" s="140"/>
      <c r="CH118" s="140"/>
      <c r="CI118" s="140"/>
      <c r="CJ118" s="140"/>
      <c r="CK118" s="140"/>
      <c r="CL118" s="140"/>
      <c r="CM118" s="140"/>
      <c r="CN118" s="140"/>
      <c r="CO118" s="140"/>
      <c r="CP118" s="140"/>
      <c r="CQ118" s="140"/>
      <c r="CR118" s="140"/>
      <c r="CS118" s="140"/>
      <c r="CT118" s="140"/>
      <c r="CU118" s="140"/>
      <c r="CV118" s="140"/>
      <c r="CW118" s="140"/>
      <c r="CX118" s="140"/>
      <c r="CY118" s="140"/>
      <c r="CZ118" s="140"/>
      <c r="DA118" s="140"/>
      <c r="DB118" s="140"/>
      <c r="DC118" s="140"/>
      <c r="DD118" s="140"/>
      <c r="DE118" s="140"/>
      <c r="DF118" s="140"/>
      <c r="DG118" s="140"/>
      <c r="DH118" s="140"/>
      <c r="DI118" s="140"/>
      <c r="DJ118" s="140"/>
      <c r="DK118" s="140"/>
      <c r="DL118" s="140"/>
      <c r="DM118" s="140"/>
      <c r="DN118" s="140"/>
      <c r="DO118" s="140"/>
      <c r="DP118" s="140"/>
      <c r="DQ118" s="140"/>
      <c r="DR118" s="140"/>
      <c r="DS118" s="140"/>
      <c r="DT118" s="140"/>
      <c r="DU118" s="140"/>
      <c r="DV118" s="140"/>
      <c r="DW118" s="140"/>
      <c r="DX118" s="140"/>
      <c r="DY118" s="140"/>
      <c r="DZ118" s="140"/>
      <c r="EA118" s="140"/>
      <c r="EB118" s="140"/>
      <c r="EC118" s="140"/>
      <c r="ED118" s="140"/>
      <c r="EE118" s="140"/>
      <c r="EF118" s="140"/>
      <c r="EG118" s="140"/>
      <c r="EH118" s="140"/>
      <c r="EI118" s="140"/>
      <c r="EJ118" s="140"/>
      <c r="EK118" s="140"/>
      <c r="EL118" s="140"/>
      <c r="EM118" s="140"/>
      <c r="EN118" s="140"/>
      <c r="EO118" s="140"/>
      <c r="EP118" s="140"/>
      <c r="EQ118" s="140"/>
      <c r="ER118" s="140"/>
      <c r="ES118" s="140"/>
      <c r="ET118" s="140"/>
      <c r="EU118" s="140"/>
      <c r="EV118" s="140"/>
      <c r="EW118" s="140"/>
      <c r="EX118" s="140"/>
      <c r="EY118" s="140"/>
      <c r="EZ118" s="140"/>
      <c r="FA118" s="140"/>
      <c r="FB118" s="140"/>
      <c r="FC118" s="140"/>
      <c r="FD118" s="140"/>
      <c r="FE118" s="140"/>
      <c r="FF118" s="140"/>
      <c r="FG118" s="140"/>
      <c r="FH118" s="140"/>
      <c r="FI118" s="140"/>
      <c r="FJ118" s="140"/>
      <c r="FK118" s="140"/>
      <c r="FL118" s="140"/>
      <c r="FM118" s="140"/>
      <c r="FN118" s="140"/>
      <c r="FO118" s="140"/>
      <c r="FP118" s="140"/>
      <c r="FQ118" s="140"/>
      <c r="FR118" s="140"/>
      <c r="FS118" s="140"/>
      <c r="FT118" s="140"/>
      <c r="FU118" s="140"/>
      <c r="FV118" s="140"/>
      <c r="FW118" s="140"/>
      <c r="FX118" s="140"/>
      <c r="FY118" s="140"/>
      <c r="FZ118" s="140"/>
      <c r="GA118" s="140"/>
      <c r="GB118" s="140"/>
      <c r="GC118" s="140"/>
      <c r="GD118" s="140"/>
      <c r="GE118" s="140"/>
      <c r="GF118" s="140"/>
      <c r="GG118" s="140"/>
      <c r="GH118" s="140"/>
      <c r="GI118" s="140"/>
      <c r="GJ118" s="140"/>
      <c r="GK118" s="140"/>
      <c r="GL118" s="140"/>
      <c r="GM118" s="140"/>
      <c r="GN118" s="140"/>
      <c r="GO118" s="140"/>
      <c r="GP118" s="140"/>
      <c r="GQ118" s="140"/>
      <c r="GR118" s="140"/>
      <c r="GS118" s="140"/>
      <c r="GT118" s="140"/>
      <c r="GU118" s="140"/>
      <c r="GV118" s="140"/>
      <c r="GW118" s="140"/>
      <c r="GX118" s="140"/>
      <c r="GY118" s="140"/>
      <c r="GZ118" s="140"/>
      <c r="HA118" s="140"/>
      <c r="HB118" s="140"/>
      <c r="HC118" s="140"/>
      <c r="HD118" s="140"/>
      <c r="HE118" s="140"/>
      <c r="HF118" s="140"/>
      <c r="HG118" s="140"/>
      <c r="HH118" s="140"/>
      <c r="HI118" s="140"/>
      <c r="HJ118" s="140"/>
      <c r="HK118" s="140"/>
      <c r="HL118" s="140"/>
      <c r="HM118" s="140"/>
      <c r="HN118" s="140"/>
      <c r="HO118" s="140"/>
      <c r="HP118" s="143"/>
      <c r="HQ118" s="143"/>
      <c r="HR118" s="143"/>
      <c r="HS118" s="143"/>
      <c r="HT118" s="143"/>
      <c r="HU118" s="143"/>
      <c r="HV118" s="143"/>
      <c r="HW118" s="143"/>
      <c r="HX118" s="143"/>
      <c r="HY118" s="143"/>
      <c r="HZ118" s="143"/>
      <c r="IA118" s="143"/>
      <c r="IB118" s="143"/>
      <c r="IC118" s="143"/>
      <c r="ID118" s="143"/>
      <c r="IE118" s="143"/>
      <c r="IF118" s="143"/>
      <c r="IG118" s="143"/>
      <c r="IH118" s="143"/>
      <c r="II118" s="143"/>
      <c r="IJ118" s="143"/>
      <c r="IK118" s="143"/>
      <c r="IL118" s="143"/>
      <c r="IM118" s="143"/>
      <c r="IN118" s="143"/>
      <c r="IO118" s="143"/>
      <c r="IP118" s="143"/>
    </row>
    <row r="119" s="1" customFormat="1" ht="21.95" customHeight="1" spans="1:250">
      <c r="A119" s="81" t="s">
        <v>116</v>
      </c>
      <c r="B119" s="82"/>
      <c r="C119" s="82"/>
      <c r="D119" s="82"/>
      <c r="E119" s="83"/>
      <c r="F119" s="84"/>
      <c r="G119" s="85"/>
      <c r="H119" s="86"/>
      <c r="I119" s="127">
        <f t="shared" ref="I119:L119" si="35">I120+I121</f>
        <v>9935</v>
      </c>
      <c r="J119" s="127">
        <f t="shared" si="35"/>
        <v>9935</v>
      </c>
      <c r="K119" s="127">
        <f t="shared" si="35"/>
        <v>9935</v>
      </c>
      <c r="L119" s="127">
        <f t="shared" si="35"/>
        <v>0</v>
      </c>
      <c r="M119" s="128"/>
      <c r="N119" s="127">
        <f t="shared" ref="N119:U119" si="36">N120+N121</f>
        <v>585</v>
      </c>
      <c r="O119" s="127">
        <f t="shared" si="36"/>
        <v>607</v>
      </c>
      <c r="P119" s="127">
        <f t="shared" si="36"/>
        <v>499</v>
      </c>
      <c r="Q119" s="127">
        <f t="shared" si="36"/>
        <v>552</v>
      </c>
      <c r="R119" s="127">
        <f t="shared" si="36"/>
        <v>577</v>
      </c>
      <c r="S119" s="127">
        <f t="shared" si="36"/>
        <v>474</v>
      </c>
      <c r="T119" s="127">
        <f t="shared" si="36"/>
        <v>602</v>
      </c>
      <c r="U119" s="127">
        <f t="shared" si="36"/>
        <v>6039</v>
      </c>
      <c r="V119" s="141"/>
      <c r="W119" s="141"/>
      <c r="X119" s="141"/>
      <c r="Y119" s="141"/>
      <c r="Z119" s="141"/>
      <c r="AA119" s="141"/>
      <c r="AB119" s="141"/>
      <c r="AC119" s="141"/>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39"/>
      <c r="BM119" s="139"/>
      <c r="BN119" s="139"/>
      <c r="BO119" s="139"/>
      <c r="BP119" s="139"/>
      <c r="BQ119" s="139"/>
      <c r="BR119" s="139"/>
      <c r="BS119" s="139"/>
      <c r="BT119" s="139"/>
      <c r="BU119" s="139"/>
      <c r="BV119" s="139"/>
      <c r="BW119" s="139"/>
      <c r="BX119" s="139"/>
      <c r="BY119" s="139"/>
      <c r="BZ119" s="139"/>
      <c r="CA119" s="139"/>
      <c r="CB119" s="139"/>
      <c r="CC119" s="139"/>
      <c r="CD119" s="139"/>
      <c r="CE119" s="139"/>
      <c r="CF119" s="139"/>
      <c r="CG119" s="139"/>
      <c r="CH119" s="139"/>
      <c r="CI119" s="139"/>
      <c r="CJ119" s="139"/>
      <c r="CK119" s="139"/>
      <c r="CL119" s="139"/>
      <c r="CM119" s="139"/>
      <c r="CN119" s="139"/>
      <c r="CO119" s="139"/>
      <c r="CP119" s="139"/>
      <c r="CQ119" s="139"/>
      <c r="CR119" s="139"/>
      <c r="CS119" s="139"/>
      <c r="CT119" s="139"/>
      <c r="CU119" s="139"/>
      <c r="CV119" s="139"/>
      <c r="CW119" s="139"/>
      <c r="CX119" s="139"/>
      <c r="CY119" s="139"/>
      <c r="CZ119" s="139"/>
      <c r="DA119" s="139"/>
      <c r="DB119" s="139"/>
      <c r="DC119" s="139"/>
      <c r="DD119" s="139"/>
      <c r="DE119" s="139"/>
      <c r="DF119" s="139"/>
      <c r="DG119" s="139"/>
      <c r="DH119" s="139"/>
      <c r="DI119" s="139"/>
      <c r="DJ119" s="139"/>
      <c r="DK119" s="139"/>
      <c r="DL119" s="139"/>
      <c r="DM119" s="139"/>
      <c r="DN119" s="139"/>
      <c r="DO119" s="139"/>
      <c r="DP119" s="139"/>
      <c r="DQ119" s="139"/>
      <c r="DR119" s="139"/>
      <c r="DS119" s="139"/>
      <c r="DT119" s="139"/>
      <c r="DU119" s="139"/>
      <c r="DV119" s="139"/>
      <c r="DW119" s="139"/>
      <c r="DX119" s="139"/>
      <c r="DY119" s="139"/>
      <c r="DZ119" s="139"/>
      <c r="EA119" s="139"/>
      <c r="EB119" s="139"/>
      <c r="EC119" s="139"/>
      <c r="ED119" s="139"/>
      <c r="EE119" s="139"/>
      <c r="EF119" s="139"/>
      <c r="EG119" s="139"/>
      <c r="EH119" s="139"/>
      <c r="EI119" s="139"/>
      <c r="EJ119" s="139"/>
      <c r="EK119" s="139"/>
      <c r="EL119" s="139"/>
      <c r="EM119" s="139"/>
      <c r="EN119" s="139"/>
      <c r="EO119" s="139"/>
      <c r="EP119" s="139"/>
      <c r="EQ119" s="139"/>
      <c r="ER119" s="139"/>
      <c r="ES119" s="139"/>
      <c r="ET119" s="139"/>
      <c r="EU119" s="139"/>
      <c r="EV119" s="139"/>
      <c r="EW119" s="139"/>
      <c r="EX119" s="139"/>
      <c r="EY119" s="139"/>
      <c r="EZ119" s="139"/>
      <c r="FA119" s="139"/>
      <c r="FB119" s="139"/>
      <c r="FC119" s="139"/>
      <c r="FD119" s="139"/>
      <c r="FE119" s="139"/>
      <c r="FF119" s="139"/>
      <c r="FG119" s="139"/>
      <c r="FH119" s="139"/>
      <c r="FI119" s="139"/>
      <c r="FJ119" s="139"/>
      <c r="FK119" s="139"/>
      <c r="FL119" s="139"/>
      <c r="FM119" s="139"/>
      <c r="FN119" s="139"/>
      <c r="FO119" s="139"/>
      <c r="FP119" s="139"/>
      <c r="FQ119" s="139"/>
      <c r="FR119" s="139"/>
      <c r="FS119" s="139"/>
      <c r="FT119" s="139"/>
      <c r="FU119" s="139"/>
      <c r="FV119" s="139"/>
      <c r="FW119" s="139"/>
      <c r="FX119" s="139"/>
      <c r="FY119" s="139"/>
      <c r="FZ119" s="139"/>
      <c r="GA119" s="139"/>
      <c r="GB119" s="139"/>
      <c r="GC119" s="139"/>
      <c r="GD119" s="139"/>
      <c r="GE119" s="139"/>
      <c r="GF119" s="139"/>
      <c r="GG119" s="139"/>
      <c r="GH119" s="139"/>
      <c r="GI119" s="139"/>
      <c r="GJ119" s="139"/>
      <c r="GK119" s="139"/>
      <c r="GL119" s="139"/>
      <c r="GM119" s="139"/>
      <c r="GN119" s="139"/>
      <c r="GO119" s="139"/>
      <c r="GP119" s="139"/>
      <c r="GQ119" s="139"/>
      <c r="GR119" s="139"/>
      <c r="GS119" s="139"/>
      <c r="GT119" s="139"/>
      <c r="GU119" s="139"/>
      <c r="GV119" s="139"/>
      <c r="GW119" s="139"/>
      <c r="GX119" s="139"/>
      <c r="GY119" s="139"/>
      <c r="GZ119" s="139"/>
      <c r="HA119" s="139"/>
      <c r="HB119" s="139"/>
      <c r="HC119" s="139"/>
      <c r="HD119" s="139"/>
      <c r="HE119" s="139"/>
      <c r="HF119" s="139"/>
      <c r="HG119" s="139"/>
      <c r="HH119" s="139"/>
      <c r="HI119" s="139"/>
      <c r="HJ119" s="139"/>
      <c r="HK119" s="139"/>
      <c r="HL119" s="139"/>
      <c r="HM119" s="139"/>
      <c r="HN119" s="139"/>
      <c r="HO119" s="139"/>
      <c r="HP119" s="142"/>
      <c r="HQ119" s="142"/>
      <c r="HR119" s="142"/>
      <c r="HS119" s="142"/>
      <c r="HT119" s="142"/>
      <c r="HU119" s="142"/>
      <c r="HV119" s="142"/>
      <c r="HW119" s="142"/>
      <c r="HX119" s="142"/>
      <c r="HY119" s="142"/>
      <c r="HZ119" s="142"/>
      <c r="IA119" s="142"/>
      <c r="IB119" s="142"/>
      <c r="IC119" s="142"/>
      <c r="ID119" s="142"/>
      <c r="IE119" s="142"/>
      <c r="IF119" s="142"/>
      <c r="IG119" s="142"/>
      <c r="IH119" s="142"/>
      <c r="II119" s="142"/>
      <c r="IJ119" s="142"/>
      <c r="IK119" s="142"/>
      <c r="IL119" s="142"/>
      <c r="IM119" s="142"/>
      <c r="IN119" s="142"/>
      <c r="IO119" s="142"/>
      <c r="IP119" s="142"/>
    </row>
    <row r="120" s="1" customFormat="1" ht="21.95" customHeight="1" spans="1:250">
      <c r="A120" s="119">
        <v>1</v>
      </c>
      <c r="B120" s="120" t="s">
        <v>26</v>
      </c>
      <c r="C120" s="120"/>
      <c r="D120" s="120"/>
      <c r="E120" s="120"/>
      <c r="F120" s="91"/>
      <c r="G120" s="92"/>
      <c r="H120" s="86"/>
      <c r="I120" s="129">
        <v>5500</v>
      </c>
      <c r="J120" s="129">
        <v>5500</v>
      </c>
      <c r="K120" s="65">
        <v>5500</v>
      </c>
      <c r="L120" s="129"/>
      <c r="M120" s="132" t="s">
        <v>136</v>
      </c>
      <c r="N120" s="129">
        <v>585</v>
      </c>
      <c r="O120" s="129">
        <v>607</v>
      </c>
      <c r="P120" s="129">
        <v>499</v>
      </c>
      <c r="Q120" s="129">
        <v>552</v>
      </c>
      <c r="R120" s="129">
        <v>577</v>
      </c>
      <c r="S120" s="129">
        <v>474</v>
      </c>
      <c r="T120" s="129">
        <v>602</v>
      </c>
      <c r="U120" s="129">
        <v>1604</v>
      </c>
      <c r="V120" s="141" t="s">
        <v>137</v>
      </c>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c r="DN120" s="141"/>
      <c r="DO120" s="141"/>
      <c r="DP120" s="141"/>
      <c r="DQ120" s="141"/>
      <c r="DR120" s="141"/>
      <c r="DS120" s="141"/>
      <c r="DT120" s="141"/>
      <c r="DU120" s="141"/>
      <c r="DV120" s="141"/>
      <c r="DW120" s="141"/>
      <c r="DX120" s="141"/>
      <c r="DY120" s="141"/>
      <c r="DZ120" s="141"/>
      <c r="EA120" s="141"/>
      <c r="EB120" s="141"/>
      <c r="EC120" s="141"/>
      <c r="ED120" s="141"/>
      <c r="EE120" s="141"/>
      <c r="EF120" s="141"/>
      <c r="EG120" s="141"/>
      <c r="EH120" s="141"/>
      <c r="EI120" s="141"/>
      <c r="EJ120" s="141"/>
      <c r="EK120" s="141"/>
      <c r="EL120" s="141"/>
      <c r="EM120" s="141"/>
      <c r="EN120" s="141"/>
      <c r="EO120" s="141"/>
      <c r="EP120" s="141"/>
      <c r="EQ120" s="141"/>
      <c r="ER120" s="141"/>
      <c r="ES120" s="141"/>
      <c r="ET120" s="141"/>
      <c r="EU120" s="141"/>
      <c r="EV120" s="141"/>
      <c r="EW120" s="141"/>
      <c r="EX120" s="141"/>
      <c r="EY120" s="141"/>
      <c r="EZ120" s="141"/>
      <c r="FA120" s="141"/>
      <c r="FB120" s="141"/>
      <c r="FC120" s="141"/>
      <c r="FD120" s="141"/>
      <c r="FE120" s="141"/>
      <c r="FF120" s="141"/>
      <c r="FG120" s="141"/>
      <c r="FH120" s="141"/>
      <c r="FI120" s="141"/>
      <c r="FJ120" s="141"/>
      <c r="FK120" s="141"/>
      <c r="FL120" s="141"/>
      <c r="FM120" s="141"/>
      <c r="FN120" s="141"/>
      <c r="FO120" s="141"/>
      <c r="FP120" s="141"/>
      <c r="FQ120" s="141"/>
      <c r="FR120" s="141"/>
      <c r="FS120" s="141"/>
      <c r="FT120" s="141"/>
      <c r="FU120" s="141"/>
      <c r="FV120" s="141"/>
      <c r="FW120" s="141"/>
      <c r="FX120" s="141"/>
      <c r="FY120" s="141"/>
      <c r="FZ120" s="141"/>
      <c r="GA120" s="141"/>
      <c r="GB120" s="141"/>
      <c r="GC120" s="141"/>
      <c r="GD120" s="141"/>
      <c r="GE120" s="141"/>
      <c r="GF120" s="141"/>
      <c r="GG120" s="141"/>
      <c r="GH120" s="141"/>
      <c r="GI120" s="141"/>
      <c r="GJ120" s="141"/>
      <c r="GK120" s="141"/>
      <c r="GL120" s="141"/>
      <c r="GM120" s="141"/>
      <c r="GN120" s="141"/>
      <c r="GO120" s="141"/>
      <c r="GP120" s="141"/>
      <c r="GQ120" s="141"/>
      <c r="GR120" s="141"/>
      <c r="GS120" s="141"/>
      <c r="GT120" s="141"/>
      <c r="GU120" s="141"/>
      <c r="GV120" s="141"/>
      <c r="GW120" s="141"/>
      <c r="GX120" s="141"/>
      <c r="GY120" s="141"/>
      <c r="GZ120" s="141"/>
      <c r="HA120" s="141"/>
      <c r="HB120" s="141"/>
      <c r="HC120" s="141"/>
      <c r="HD120" s="141"/>
      <c r="HE120" s="141"/>
      <c r="HF120" s="141"/>
      <c r="HG120" s="141"/>
      <c r="HH120" s="141"/>
      <c r="HI120" s="141"/>
      <c r="HJ120" s="141"/>
      <c r="HK120" s="141"/>
      <c r="HL120" s="141"/>
      <c r="HM120" s="141"/>
      <c r="HN120" s="141"/>
      <c r="HO120" s="141"/>
      <c r="HP120" s="144"/>
      <c r="HQ120" s="144"/>
      <c r="HR120" s="144"/>
      <c r="HS120" s="144"/>
      <c r="HT120" s="144"/>
      <c r="HU120" s="144"/>
      <c r="HV120" s="144"/>
      <c r="HW120" s="144"/>
      <c r="HX120" s="144"/>
      <c r="HY120" s="144"/>
      <c r="HZ120" s="144"/>
      <c r="IA120" s="144"/>
      <c r="IB120" s="144"/>
      <c r="IC120" s="144"/>
      <c r="ID120" s="144"/>
      <c r="IE120" s="144"/>
      <c r="IF120" s="144"/>
      <c r="IG120" s="144"/>
      <c r="IH120" s="144"/>
      <c r="II120" s="144"/>
      <c r="IJ120" s="144"/>
      <c r="IK120" s="144"/>
      <c r="IL120" s="144"/>
      <c r="IM120" s="144"/>
      <c r="IN120" s="144"/>
      <c r="IO120" s="144"/>
      <c r="IP120" s="144"/>
    </row>
    <row r="121" s="1" customFormat="1" ht="21.95" customHeight="1" spans="1:250">
      <c r="A121" s="121"/>
      <c r="B121" s="122" t="s">
        <v>138</v>
      </c>
      <c r="C121" s="123"/>
      <c r="D121" s="123"/>
      <c r="E121" s="124"/>
      <c r="F121" s="91"/>
      <c r="G121" s="92"/>
      <c r="H121" s="86"/>
      <c r="I121" s="129">
        <v>4435</v>
      </c>
      <c r="J121" s="129">
        <v>4435</v>
      </c>
      <c r="K121" s="65">
        <v>4435</v>
      </c>
      <c r="L121" s="129"/>
      <c r="M121" s="132" t="s">
        <v>139</v>
      </c>
      <c r="N121" s="129"/>
      <c r="O121" s="129"/>
      <c r="P121" s="129"/>
      <c r="Q121" s="129"/>
      <c r="R121" s="129"/>
      <c r="S121" s="129"/>
      <c r="T121" s="129"/>
      <c r="U121" s="129">
        <v>4435</v>
      </c>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c r="DH121" s="141"/>
      <c r="DI121" s="141"/>
      <c r="DJ121" s="141"/>
      <c r="DK121" s="141"/>
      <c r="DL121" s="141"/>
      <c r="DM121" s="141"/>
      <c r="DN121" s="141"/>
      <c r="DO121" s="141"/>
      <c r="DP121" s="141"/>
      <c r="DQ121" s="141"/>
      <c r="DR121" s="141"/>
      <c r="DS121" s="141"/>
      <c r="DT121" s="141"/>
      <c r="DU121" s="141"/>
      <c r="DV121" s="141"/>
      <c r="DW121" s="141"/>
      <c r="DX121" s="141"/>
      <c r="DY121" s="141"/>
      <c r="DZ121" s="141"/>
      <c r="EA121" s="141"/>
      <c r="EB121" s="141"/>
      <c r="EC121" s="141"/>
      <c r="ED121" s="141"/>
      <c r="EE121" s="141"/>
      <c r="EF121" s="141"/>
      <c r="EG121" s="141"/>
      <c r="EH121" s="141"/>
      <c r="EI121" s="141"/>
      <c r="EJ121" s="141"/>
      <c r="EK121" s="141"/>
      <c r="EL121" s="141"/>
      <c r="EM121" s="141"/>
      <c r="EN121" s="141"/>
      <c r="EO121" s="141"/>
      <c r="EP121" s="141"/>
      <c r="EQ121" s="141"/>
      <c r="ER121" s="141"/>
      <c r="ES121" s="141"/>
      <c r="ET121" s="141"/>
      <c r="EU121" s="141"/>
      <c r="EV121" s="141"/>
      <c r="EW121" s="141"/>
      <c r="EX121" s="141"/>
      <c r="EY121" s="141"/>
      <c r="EZ121" s="141"/>
      <c r="FA121" s="141"/>
      <c r="FB121" s="141"/>
      <c r="FC121" s="141"/>
      <c r="FD121" s="141"/>
      <c r="FE121" s="141"/>
      <c r="FF121" s="141"/>
      <c r="FG121" s="141"/>
      <c r="FH121" s="141"/>
      <c r="FI121" s="141"/>
      <c r="FJ121" s="141"/>
      <c r="FK121" s="141"/>
      <c r="FL121" s="141"/>
      <c r="FM121" s="141"/>
      <c r="FN121" s="141"/>
      <c r="FO121" s="141"/>
      <c r="FP121" s="141"/>
      <c r="FQ121" s="141"/>
      <c r="FR121" s="141"/>
      <c r="FS121" s="141"/>
      <c r="FT121" s="141"/>
      <c r="FU121" s="141"/>
      <c r="FV121" s="141"/>
      <c r="FW121" s="141"/>
      <c r="FX121" s="141"/>
      <c r="FY121" s="141"/>
      <c r="FZ121" s="141"/>
      <c r="GA121" s="141"/>
      <c r="GB121" s="141"/>
      <c r="GC121" s="141"/>
      <c r="GD121" s="141"/>
      <c r="GE121" s="141"/>
      <c r="GF121" s="141"/>
      <c r="GG121" s="141"/>
      <c r="GH121" s="141"/>
      <c r="GI121" s="141"/>
      <c r="GJ121" s="141"/>
      <c r="GK121" s="141"/>
      <c r="GL121" s="141"/>
      <c r="GM121" s="141"/>
      <c r="GN121" s="141"/>
      <c r="GO121" s="141"/>
      <c r="GP121" s="141"/>
      <c r="GQ121" s="141"/>
      <c r="GR121" s="141"/>
      <c r="GS121" s="141"/>
      <c r="GT121" s="141"/>
      <c r="GU121" s="141"/>
      <c r="GV121" s="141"/>
      <c r="GW121" s="141"/>
      <c r="GX121" s="141"/>
      <c r="GY121" s="141"/>
      <c r="GZ121" s="141"/>
      <c r="HA121" s="141"/>
      <c r="HB121" s="141"/>
      <c r="HC121" s="141"/>
      <c r="HD121" s="141"/>
      <c r="HE121" s="141"/>
      <c r="HF121" s="141"/>
      <c r="HG121" s="141"/>
      <c r="HH121" s="141"/>
      <c r="HI121" s="141"/>
      <c r="HJ121" s="141"/>
      <c r="HK121" s="141"/>
      <c r="HL121" s="141"/>
      <c r="HM121" s="141"/>
      <c r="HN121" s="141"/>
      <c r="HO121" s="141"/>
      <c r="HP121" s="144"/>
      <c r="HQ121" s="144"/>
      <c r="HR121" s="144"/>
      <c r="HS121" s="144"/>
      <c r="HT121" s="144"/>
      <c r="HU121" s="144"/>
      <c r="HV121" s="144"/>
      <c r="HW121" s="144"/>
      <c r="HX121" s="144"/>
      <c r="HY121" s="144"/>
      <c r="HZ121" s="144"/>
      <c r="IA121" s="144"/>
      <c r="IB121" s="144"/>
      <c r="IC121" s="144"/>
      <c r="ID121" s="144"/>
      <c r="IE121" s="144"/>
      <c r="IF121" s="144"/>
      <c r="IG121" s="144"/>
      <c r="IH121" s="144"/>
      <c r="II121" s="144"/>
      <c r="IJ121" s="144"/>
      <c r="IK121" s="144"/>
      <c r="IL121" s="144"/>
      <c r="IM121" s="144"/>
      <c r="IN121" s="144"/>
      <c r="IO121" s="144"/>
      <c r="IP121" s="144"/>
    </row>
    <row r="122" s="1" customFormat="1" ht="21.95" customHeight="1" spans="1:250">
      <c r="A122" s="81" t="s">
        <v>140</v>
      </c>
      <c r="B122" s="82"/>
      <c r="C122" s="82"/>
      <c r="D122" s="82"/>
      <c r="E122" s="83"/>
      <c r="F122" s="84"/>
      <c r="G122" s="85"/>
      <c r="H122" s="86"/>
      <c r="I122" s="129">
        <f t="shared" ref="I122:T122" si="37">I123</f>
        <v>8645.9</v>
      </c>
      <c r="J122" s="129">
        <f t="shared" si="37"/>
        <v>8645.9</v>
      </c>
      <c r="K122" s="132">
        <f t="shared" si="37"/>
        <v>8645.9</v>
      </c>
      <c r="L122" s="129">
        <f t="shared" si="37"/>
        <v>0</v>
      </c>
      <c r="M122" s="132" t="str">
        <f t="shared" si="37"/>
        <v>各县（区）财政局﹝2022﹞预指1号</v>
      </c>
      <c r="N122" s="129">
        <f t="shared" si="37"/>
        <v>2930</v>
      </c>
      <c r="O122" s="129">
        <f t="shared" si="37"/>
        <v>1380</v>
      </c>
      <c r="P122" s="129">
        <f t="shared" si="37"/>
        <v>587.8</v>
      </c>
      <c r="Q122" s="129">
        <f t="shared" si="37"/>
        <v>696.1</v>
      </c>
      <c r="R122" s="129">
        <f t="shared" si="37"/>
        <v>1202</v>
      </c>
      <c r="S122" s="129">
        <f t="shared" si="37"/>
        <v>1200</v>
      </c>
      <c r="T122" s="129">
        <f t="shared" si="37"/>
        <v>650</v>
      </c>
      <c r="U122" s="129"/>
      <c r="V122" s="140"/>
      <c r="W122" s="140"/>
      <c r="X122" s="140"/>
      <c r="Y122" s="140"/>
      <c r="Z122" s="140"/>
      <c r="AA122" s="140"/>
      <c r="AB122" s="140"/>
      <c r="AC122" s="140"/>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c r="CB122" s="139"/>
      <c r="CC122" s="139"/>
      <c r="CD122" s="139"/>
      <c r="CE122" s="139"/>
      <c r="CF122" s="139"/>
      <c r="CG122" s="139"/>
      <c r="CH122" s="139"/>
      <c r="CI122" s="139"/>
      <c r="CJ122" s="139"/>
      <c r="CK122" s="139"/>
      <c r="CL122" s="139"/>
      <c r="CM122" s="139"/>
      <c r="CN122" s="139"/>
      <c r="CO122" s="139"/>
      <c r="CP122" s="139"/>
      <c r="CQ122" s="139"/>
      <c r="CR122" s="139"/>
      <c r="CS122" s="139"/>
      <c r="CT122" s="139"/>
      <c r="CU122" s="139"/>
      <c r="CV122" s="139"/>
      <c r="CW122" s="139"/>
      <c r="CX122" s="139"/>
      <c r="CY122" s="139"/>
      <c r="CZ122" s="139"/>
      <c r="DA122" s="139"/>
      <c r="DB122" s="139"/>
      <c r="DC122" s="139"/>
      <c r="DD122" s="139"/>
      <c r="DE122" s="139"/>
      <c r="DF122" s="139"/>
      <c r="DG122" s="139"/>
      <c r="DH122" s="139"/>
      <c r="DI122" s="139"/>
      <c r="DJ122" s="139"/>
      <c r="DK122" s="139"/>
      <c r="DL122" s="139"/>
      <c r="DM122" s="139"/>
      <c r="DN122" s="139"/>
      <c r="DO122" s="139"/>
      <c r="DP122" s="139"/>
      <c r="DQ122" s="139"/>
      <c r="DR122" s="139"/>
      <c r="DS122" s="139"/>
      <c r="DT122" s="139"/>
      <c r="DU122" s="139"/>
      <c r="DV122" s="139"/>
      <c r="DW122" s="139"/>
      <c r="DX122" s="139"/>
      <c r="DY122" s="139"/>
      <c r="DZ122" s="139"/>
      <c r="EA122" s="139"/>
      <c r="EB122" s="139"/>
      <c r="EC122" s="139"/>
      <c r="ED122" s="139"/>
      <c r="EE122" s="139"/>
      <c r="EF122" s="139"/>
      <c r="EG122" s="139"/>
      <c r="EH122" s="139"/>
      <c r="EI122" s="139"/>
      <c r="EJ122" s="139"/>
      <c r="EK122" s="139"/>
      <c r="EL122" s="139"/>
      <c r="EM122" s="139"/>
      <c r="EN122" s="139"/>
      <c r="EO122" s="139"/>
      <c r="EP122" s="139"/>
      <c r="EQ122" s="139"/>
      <c r="ER122" s="139"/>
      <c r="ES122" s="139"/>
      <c r="ET122" s="139"/>
      <c r="EU122" s="139"/>
      <c r="EV122" s="139"/>
      <c r="EW122" s="139"/>
      <c r="EX122" s="139"/>
      <c r="EY122" s="139"/>
      <c r="EZ122" s="139"/>
      <c r="FA122" s="139"/>
      <c r="FB122" s="139"/>
      <c r="FC122" s="139"/>
      <c r="FD122" s="139"/>
      <c r="FE122" s="139"/>
      <c r="FF122" s="139"/>
      <c r="FG122" s="139"/>
      <c r="FH122" s="139"/>
      <c r="FI122" s="139"/>
      <c r="FJ122" s="139"/>
      <c r="FK122" s="139"/>
      <c r="FL122" s="139"/>
      <c r="FM122" s="139"/>
      <c r="FN122" s="139"/>
      <c r="FO122" s="139"/>
      <c r="FP122" s="139"/>
      <c r="FQ122" s="139"/>
      <c r="FR122" s="139"/>
      <c r="FS122" s="139"/>
      <c r="FT122" s="139"/>
      <c r="FU122" s="139"/>
      <c r="FV122" s="139"/>
      <c r="FW122" s="139"/>
      <c r="FX122" s="139"/>
      <c r="FY122" s="139"/>
      <c r="FZ122" s="139"/>
      <c r="GA122" s="139"/>
      <c r="GB122" s="139"/>
      <c r="GC122" s="139"/>
      <c r="GD122" s="139"/>
      <c r="GE122" s="139"/>
      <c r="GF122" s="139"/>
      <c r="GG122" s="139"/>
      <c r="GH122" s="139"/>
      <c r="GI122" s="139"/>
      <c r="GJ122" s="139"/>
      <c r="GK122" s="139"/>
      <c r="GL122" s="139"/>
      <c r="GM122" s="139"/>
      <c r="GN122" s="139"/>
      <c r="GO122" s="139"/>
      <c r="GP122" s="139"/>
      <c r="GQ122" s="139"/>
      <c r="GR122" s="139"/>
      <c r="GS122" s="139"/>
      <c r="GT122" s="139"/>
      <c r="GU122" s="139"/>
      <c r="GV122" s="139"/>
      <c r="GW122" s="139"/>
      <c r="GX122" s="139"/>
      <c r="GY122" s="139"/>
      <c r="GZ122" s="139"/>
      <c r="HA122" s="139"/>
      <c r="HB122" s="139"/>
      <c r="HC122" s="139"/>
      <c r="HD122" s="139"/>
      <c r="HE122" s="139"/>
      <c r="HF122" s="139"/>
      <c r="HG122" s="139"/>
      <c r="HH122" s="139"/>
      <c r="HI122" s="139"/>
      <c r="HJ122" s="139"/>
      <c r="HK122" s="139"/>
      <c r="HL122" s="139"/>
      <c r="HM122" s="139"/>
      <c r="HN122" s="139"/>
      <c r="HO122" s="139"/>
      <c r="HP122" s="142"/>
      <c r="HQ122" s="142"/>
      <c r="HR122" s="142"/>
      <c r="HS122" s="142"/>
      <c r="HT122" s="142"/>
      <c r="HU122" s="142"/>
      <c r="HV122" s="142"/>
      <c r="HW122" s="142"/>
      <c r="HX122" s="142"/>
      <c r="HY122" s="142"/>
      <c r="HZ122" s="142"/>
      <c r="IA122" s="142"/>
      <c r="IB122" s="142"/>
      <c r="IC122" s="142"/>
      <c r="ID122" s="142"/>
      <c r="IE122" s="142"/>
      <c r="IF122" s="142"/>
      <c r="IG122" s="142"/>
      <c r="IH122" s="142"/>
      <c r="II122" s="142"/>
      <c r="IJ122" s="142"/>
      <c r="IK122" s="142"/>
      <c r="IL122" s="142"/>
      <c r="IM122" s="142"/>
      <c r="IN122" s="142"/>
      <c r="IO122" s="142"/>
      <c r="IP122" s="142"/>
    </row>
    <row r="123" s="1" customFormat="1" ht="21.95" customHeight="1" spans="1:250">
      <c r="A123" s="81" t="s">
        <v>115</v>
      </c>
      <c r="B123" s="82"/>
      <c r="C123" s="82"/>
      <c r="D123" s="82"/>
      <c r="E123" s="83"/>
      <c r="F123" s="87"/>
      <c r="G123" s="88"/>
      <c r="H123" s="118"/>
      <c r="I123" s="130">
        <f t="shared" ref="I123:T123" si="38">I124</f>
        <v>8645.9</v>
      </c>
      <c r="J123" s="130">
        <f t="shared" si="38"/>
        <v>8645.9</v>
      </c>
      <c r="K123" s="131">
        <f t="shared" si="38"/>
        <v>8645.9</v>
      </c>
      <c r="L123" s="130">
        <f t="shared" si="38"/>
        <v>0</v>
      </c>
      <c r="M123" s="131" t="str">
        <f t="shared" si="38"/>
        <v>各县（区）财政局﹝2022﹞预指1号</v>
      </c>
      <c r="N123" s="130">
        <f t="shared" si="38"/>
        <v>2930</v>
      </c>
      <c r="O123" s="130">
        <f t="shared" si="38"/>
        <v>1380</v>
      </c>
      <c r="P123" s="130">
        <f t="shared" si="38"/>
        <v>587.8</v>
      </c>
      <c r="Q123" s="130">
        <f t="shared" si="38"/>
        <v>696.1</v>
      </c>
      <c r="R123" s="130">
        <f t="shared" si="38"/>
        <v>1202</v>
      </c>
      <c r="S123" s="130">
        <f t="shared" si="38"/>
        <v>1200</v>
      </c>
      <c r="T123" s="130">
        <f t="shared" si="38"/>
        <v>650</v>
      </c>
      <c r="U123" s="130"/>
      <c r="V123" s="139"/>
      <c r="W123" s="139"/>
      <c r="X123" s="139"/>
      <c r="Y123" s="139"/>
      <c r="Z123" s="139"/>
      <c r="AA123" s="139"/>
      <c r="AB123" s="139"/>
      <c r="AC123" s="139"/>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c r="BV123" s="140"/>
      <c r="BW123" s="140"/>
      <c r="BX123" s="140"/>
      <c r="BY123" s="140"/>
      <c r="BZ123" s="140"/>
      <c r="CA123" s="140"/>
      <c r="CB123" s="140"/>
      <c r="CC123" s="140"/>
      <c r="CD123" s="140"/>
      <c r="CE123" s="140"/>
      <c r="CF123" s="140"/>
      <c r="CG123" s="140"/>
      <c r="CH123" s="140"/>
      <c r="CI123" s="140"/>
      <c r="CJ123" s="140"/>
      <c r="CK123" s="140"/>
      <c r="CL123" s="140"/>
      <c r="CM123" s="140"/>
      <c r="CN123" s="140"/>
      <c r="CO123" s="140"/>
      <c r="CP123" s="140"/>
      <c r="CQ123" s="140"/>
      <c r="CR123" s="140"/>
      <c r="CS123" s="140"/>
      <c r="CT123" s="140"/>
      <c r="CU123" s="140"/>
      <c r="CV123" s="140"/>
      <c r="CW123" s="140"/>
      <c r="CX123" s="140"/>
      <c r="CY123" s="140"/>
      <c r="CZ123" s="140"/>
      <c r="DA123" s="140"/>
      <c r="DB123" s="140"/>
      <c r="DC123" s="140"/>
      <c r="DD123" s="140"/>
      <c r="DE123" s="140"/>
      <c r="DF123" s="140"/>
      <c r="DG123" s="140"/>
      <c r="DH123" s="140"/>
      <c r="DI123" s="140"/>
      <c r="DJ123" s="140"/>
      <c r="DK123" s="140"/>
      <c r="DL123" s="140"/>
      <c r="DM123" s="140"/>
      <c r="DN123" s="140"/>
      <c r="DO123" s="140"/>
      <c r="DP123" s="140"/>
      <c r="DQ123" s="140"/>
      <c r="DR123" s="140"/>
      <c r="DS123" s="140"/>
      <c r="DT123" s="140"/>
      <c r="DU123" s="140"/>
      <c r="DV123" s="140"/>
      <c r="DW123" s="140"/>
      <c r="DX123" s="140"/>
      <c r="DY123" s="140"/>
      <c r="DZ123" s="140"/>
      <c r="EA123" s="140"/>
      <c r="EB123" s="140"/>
      <c r="EC123" s="140"/>
      <c r="ED123" s="140"/>
      <c r="EE123" s="140"/>
      <c r="EF123" s="140"/>
      <c r="EG123" s="140"/>
      <c r="EH123" s="140"/>
      <c r="EI123" s="140"/>
      <c r="EJ123" s="140"/>
      <c r="EK123" s="140"/>
      <c r="EL123" s="140"/>
      <c r="EM123" s="140"/>
      <c r="EN123" s="140"/>
      <c r="EO123" s="140"/>
      <c r="EP123" s="140"/>
      <c r="EQ123" s="140"/>
      <c r="ER123" s="140"/>
      <c r="ES123" s="140"/>
      <c r="ET123" s="140"/>
      <c r="EU123" s="140"/>
      <c r="EV123" s="140"/>
      <c r="EW123" s="140"/>
      <c r="EX123" s="140"/>
      <c r="EY123" s="140"/>
      <c r="EZ123" s="140"/>
      <c r="FA123" s="140"/>
      <c r="FB123" s="140"/>
      <c r="FC123" s="140"/>
      <c r="FD123" s="140"/>
      <c r="FE123" s="140"/>
      <c r="FF123" s="140"/>
      <c r="FG123" s="140"/>
      <c r="FH123" s="140"/>
      <c r="FI123" s="140"/>
      <c r="FJ123" s="140"/>
      <c r="FK123" s="140"/>
      <c r="FL123" s="140"/>
      <c r="FM123" s="140"/>
      <c r="FN123" s="140"/>
      <c r="FO123" s="140"/>
      <c r="FP123" s="140"/>
      <c r="FQ123" s="140"/>
      <c r="FR123" s="140"/>
      <c r="FS123" s="140"/>
      <c r="FT123" s="140"/>
      <c r="FU123" s="140"/>
      <c r="FV123" s="140"/>
      <c r="FW123" s="140"/>
      <c r="FX123" s="140"/>
      <c r="FY123" s="140"/>
      <c r="FZ123" s="140"/>
      <c r="GA123" s="140"/>
      <c r="GB123" s="140"/>
      <c r="GC123" s="140"/>
      <c r="GD123" s="140"/>
      <c r="GE123" s="140"/>
      <c r="GF123" s="140"/>
      <c r="GG123" s="140"/>
      <c r="GH123" s="140"/>
      <c r="GI123" s="140"/>
      <c r="GJ123" s="140"/>
      <c r="GK123" s="140"/>
      <c r="GL123" s="140"/>
      <c r="GM123" s="140"/>
      <c r="GN123" s="140"/>
      <c r="GO123" s="140"/>
      <c r="GP123" s="140"/>
      <c r="GQ123" s="140"/>
      <c r="GR123" s="140"/>
      <c r="GS123" s="140"/>
      <c r="GT123" s="140"/>
      <c r="GU123" s="140"/>
      <c r="GV123" s="140"/>
      <c r="GW123" s="140"/>
      <c r="GX123" s="140"/>
      <c r="GY123" s="140"/>
      <c r="GZ123" s="140"/>
      <c r="HA123" s="140"/>
      <c r="HB123" s="140"/>
      <c r="HC123" s="140"/>
      <c r="HD123" s="140"/>
      <c r="HE123" s="140"/>
      <c r="HF123" s="140"/>
      <c r="HG123" s="140"/>
      <c r="HH123" s="140"/>
      <c r="HI123" s="140"/>
      <c r="HJ123" s="140"/>
      <c r="HK123" s="140"/>
      <c r="HL123" s="140"/>
      <c r="HM123" s="140"/>
      <c r="HN123" s="140"/>
      <c r="HO123" s="140"/>
      <c r="HP123" s="143"/>
      <c r="HQ123" s="143"/>
      <c r="HR123" s="143"/>
      <c r="HS123" s="143"/>
      <c r="HT123" s="143"/>
      <c r="HU123" s="143"/>
      <c r="HV123" s="143"/>
      <c r="HW123" s="143"/>
      <c r="HX123" s="143"/>
      <c r="HY123" s="143"/>
      <c r="HZ123" s="143"/>
      <c r="IA123" s="143"/>
      <c r="IB123" s="143"/>
      <c r="IC123" s="143"/>
      <c r="ID123" s="143"/>
      <c r="IE123" s="143"/>
      <c r="IF123" s="143"/>
      <c r="IG123" s="143"/>
      <c r="IH123" s="143"/>
      <c r="II123" s="143"/>
      <c r="IJ123" s="143"/>
      <c r="IK123" s="143"/>
      <c r="IL123" s="143"/>
      <c r="IM123" s="143"/>
      <c r="IN123" s="143"/>
      <c r="IO123" s="143"/>
      <c r="IP123" s="143"/>
    </row>
    <row r="124" s="1" customFormat="1" ht="21.95" customHeight="1" spans="1:250">
      <c r="A124" s="81" t="s">
        <v>116</v>
      </c>
      <c r="B124" s="82"/>
      <c r="C124" s="82"/>
      <c r="D124" s="82"/>
      <c r="E124" s="83"/>
      <c r="F124" s="84"/>
      <c r="G124" s="85"/>
      <c r="H124" s="86"/>
      <c r="I124" s="137">
        <f t="shared" ref="I124:T124" si="39">I125</f>
        <v>8645.9</v>
      </c>
      <c r="J124" s="137">
        <f t="shared" si="39"/>
        <v>8645.9</v>
      </c>
      <c r="K124" s="138">
        <f t="shared" si="39"/>
        <v>8645.9</v>
      </c>
      <c r="L124" s="137">
        <f t="shared" si="39"/>
        <v>0</v>
      </c>
      <c r="M124" s="138" t="str">
        <f t="shared" si="39"/>
        <v>各县（区）财政局﹝2022﹞预指1号</v>
      </c>
      <c r="N124" s="137">
        <f t="shared" si="39"/>
        <v>2930</v>
      </c>
      <c r="O124" s="137">
        <f t="shared" si="39"/>
        <v>1380</v>
      </c>
      <c r="P124" s="137">
        <f t="shared" si="39"/>
        <v>587.8</v>
      </c>
      <c r="Q124" s="137">
        <f t="shared" si="39"/>
        <v>696.1</v>
      </c>
      <c r="R124" s="137">
        <f t="shared" si="39"/>
        <v>1202</v>
      </c>
      <c r="S124" s="137">
        <f t="shared" si="39"/>
        <v>1200</v>
      </c>
      <c r="T124" s="137">
        <f t="shared" si="39"/>
        <v>650</v>
      </c>
      <c r="U124" s="130"/>
      <c r="V124" s="141"/>
      <c r="W124" s="141"/>
      <c r="X124" s="141"/>
      <c r="Y124" s="141"/>
      <c r="Z124" s="141"/>
      <c r="AA124" s="141"/>
      <c r="AB124" s="141"/>
      <c r="AC124" s="141"/>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c r="CB124" s="139"/>
      <c r="CC124" s="139"/>
      <c r="CD124" s="139"/>
      <c r="CE124" s="139"/>
      <c r="CF124" s="139"/>
      <c r="CG124" s="139"/>
      <c r="CH124" s="139"/>
      <c r="CI124" s="139"/>
      <c r="CJ124" s="139"/>
      <c r="CK124" s="139"/>
      <c r="CL124" s="139"/>
      <c r="CM124" s="139"/>
      <c r="CN124" s="139"/>
      <c r="CO124" s="139"/>
      <c r="CP124" s="139"/>
      <c r="CQ124" s="139"/>
      <c r="CR124" s="139"/>
      <c r="CS124" s="139"/>
      <c r="CT124" s="139"/>
      <c r="CU124" s="139"/>
      <c r="CV124" s="139"/>
      <c r="CW124" s="139"/>
      <c r="CX124" s="139"/>
      <c r="CY124" s="139"/>
      <c r="CZ124" s="139"/>
      <c r="DA124" s="139"/>
      <c r="DB124" s="139"/>
      <c r="DC124" s="139"/>
      <c r="DD124" s="139"/>
      <c r="DE124" s="139"/>
      <c r="DF124" s="139"/>
      <c r="DG124" s="139"/>
      <c r="DH124" s="139"/>
      <c r="DI124" s="139"/>
      <c r="DJ124" s="139"/>
      <c r="DK124" s="139"/>
      <c r="DL124" s="139"/>
      <c r="DM124" s="139"/>
      <c r="DN124" s="139"/>
      <c r="DO124" s="139"/>
      <c r="DP124" s="139"/>
      <c r="DQ124" s="139"/>
      <c r="DR124" s="139"/>
      <c r="DS124" s="139"/>
      <c r="DT124" s="139"/>
      <c r="DU124" s="139"/>
      <c r="DV124" s="139"/>
      <c r="DW124" s="139"/>
      <c r="DX124" s="139"/>
      <c r="DY124" s="139"/>
      <c r="DZ124" s="139"/>
      <c r="EA124" s="139"/>
      <c r="EB124" s="139"/>
      <c r="EC124" s="139"/>
      <c r="ED124" s="139"/>
      <c r="EE124" s="139"/>
      <c r="EF124" s="139"/>
      <c r="EG124" s="139"/>
      <c r="EH124" s="139"/>
      <c r="EI124" s="139"/>
      <c r="EJ124" s="139"/>
      <c r="EK124" s="139"/>
      <c r="EL124" s="139"/>
      <c r="EM124" s="139"/>
      <c r="EN124" s="139"/>
      <c r="EO124" s="139"/>
      <c r="EP124" s="139"/>
      <c r="EQ124" s="139"/>
      <c r="ER124" s="139"/>
      <c r="ES124" s="139"/>
      <c r="ET124" s="139"/>
      <c r="EU124" s="139"/>
      <c r="EV124" s="139"/>
      <c r="EW124" s="139"/>
      <c r="EX124" s="139"/>
      <c r="EY124" s="139"/>
      <c r="EZ124" s="139"/>
      <c r="FA124" s="139"/>
      <c r="FB124" s="139"/>
      <c r="FC124" s="139"/>
      <c r="FD124" s="139"/>
      <c r="FE124" s="139"/>
      <c r="FF124" s="139"/>
      <c r="FG124" s="139"/>
      <c r="FH124" s="139"/>
      <c r="FI124" s="139"/>
      <c r="FJ124" s="139"/>
      <c r="FK124" s="139"/>
      <c r="FL124" s="139"/>
      <c r="FM124" s="139"/>
      <c r="FN124" s="139"/>
      <c r="FO124" s="139"/>
      <c r="FP124" s="139"/>
      <c r="FQ124" s="139"/>
      <c r="FR124" s="139"/>
      <c r="FS124" s="139"/>
      <c r="FT124" s="139"/>
      <c r="FU124" s="139"/>
      <c r="FV124" s="139"/>
      <c r="FW124" s="139"/>
      <c r="FX124" s="139"/>
      <c r="FY124" s="139"/>
      <c r="FZ124" s="139"/>
      <c r="GA124" s="139"/>
      <c r="GB124" s="139"/>
      <c r="GC124" s="139"/>
      <c r="GD124" s="139"/>
      <c r="GE124" s="139"/>
      <c r="GF124" s="139"/>
      <c r="GG124" s="139"/>
      <c r="GH124" s="139"/>
      <c r="GI124" s="139"/>
      <c r="GJ124" s="139"/>
      <c r="GK124" s="139"/>
      <c r="GL124" s="139"/>
      <c r="GM124" s="139"/>
      <c r="GN124" s="139"/>
      <c r="GO124" s="139"/>
      <c r="GP124" s="139"/>
      <c r="GQ124" s="139"/>
      <c r="GR124" s="139"/>
      <c r="GS124" s="139"/>
      <c r="GT124" s="139"/>
      <c r="GU124" s="139"/>
      <c r="GV124" s="139"/>
      <c r="GW124" s="139"/>
      <c r="GX124" s="139"/>
      <c r="GY124" s="139"/>
      <c r="GZ124" s="139"/>
      <c r="HA124" s="139"/>
      <c r="HB124" s="139"/>
      <c r="HC124" s="139"/>
      <c r="HD124" s="139"/>
      <c r="HE124" s="139"/>
      <c r="HF124" s="139"/>
      <c r="HG124" s="139"/>
      <c r="HH124" s="139"/>
      <c r="HI124" s="139"/>
      <c r="HJ124" s="139"/>
      <c r="HK124" s="139"/>
      <c r="HL124" s="139"/>
      <c r="HM124" s="139"/>
      <c r="HN124" s="139"/>
      <c r="HO124" s="139"/>
      <c r="HP124" s="142"/>
      <c r="HQ124" s="142"/>
      <c r="HR124" s="142"/>
      <c r="HS124" s="142"/>
      <c r="HT124" s="142"/>
      <c r="HU124" s="142"/>
      <c r="HV124" s="142"/>
      <c r="HW124" s="142"/>
      <c r="HX124" s="142"/>
      <c r="HY124" s="142"/>
      <c r="HZ124" s="142"/>
      <c r="IA124" s="142"/>
      <c r="IB124" s="142"/>
      <c r="IC124" s="142"/>
      <c r="ID124" s="142"/>
      <c r="IE124" s="142"/>
      <c r="IF124" s="142"/>
      <c r="IG124" s="142"/>
      <c r="IH124" s="142"/>
      <c r="II124" s="142"/>
      <c r="IJ124" s="142"/>
      <c r="IK124" s="142"/>
      <c r="IL124" s="142"/>
      <c r="IM124" s="142"/>
      <c r="IN124" s="142"/>
      <c r="IO124" s="142"/>
      <c r="IP124" s="142"/>
    </row>
    <row r="125" s="1" customFormat="1" ht="21.95" customHeight="1" spans="1:250">
      <c r="A125" s="119">
        <v>1</v>
      </c>
      <c r="B125" s="120" t="s">
        <v>141</v>
      </c>
      <c r="C125" s="120"/>
      <c r="D125" s="120"/>
      <c r="E125" s="120"/>
      <c r="F125" s="91"/>
      <c r="G125" s="92"/>
      <c r="H125" s="86"/>
      <c r="I125" s="129">
        <v>8645.9</v>
      </c>
      <c r="J125" s="129">
        <v>8645.9</v>
      </c>
      <c r="K125" s="65">
        <f>SUM(N125:U125)</f>
        <v>8645.9</v>
      </c>
      <c r="L125" s="129"/>
      <c r="M125" s="132" t="s">
        <v>142</v>
      </c>
      <c r="N125" s="129">
        <v>2930</v>
      </c>
      <c r="O125" s="129">
        <v>1380</v>
      </c>
      <c r="P125" s="129">
        <v>587.8</v>
      </c>
      <c r="Q125" s="129">
        <v>696.1</v>
      </c>
      <c r="R125" s="129">
        <v>1202</v>
      </c>
      <c r="S125" s="129">
        <v>1200</v>
      </c>
      <c r="T125" s="129">
        <v>650</v>
      </c>
      <c r="U125" s="129"/>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c r="BO125" s="141"/>
      <c r="BP125" s="141"/>
      <c r="BQ125" s="141"/>
      <c r="BR125" s="141"/>
      <c r="BS125" s="141"/>
      <c r="BT125" s="141"/>
      <c r="BU125" s="141"/>
      <c r="BV125" s="141"/>
      <c r="BW125" s="141"/>
      <c r="BX125" s="141"/>
      <c r="BY125" s="141"/>
      <c r="BZ125" s="141"/>
      <c r="CA125" s="141"/>
      <c r="CB125" s="141"/>
      <c r="CC125" s="141"/>
      <c r="CD125" s="141"/>
      <c r="CE125" s="141"/>
      <c r="CF125" s="141"/>
      <c r="CG125" s="141"/>
      <c r="CH125" s="141"/>
      <c r="CI125" s="141"/>
      <c r="CJ125" s="141"/>
      <c r="CK125" s="141"/>
      <c r="CL125" s="141"/>
      <c r="CM125" s="141"/>
      <c r="CN125" s="141"/>
      <c r="CO125" s="141"/>
      <c r="CP125" s="141"/>
      <c r="CQ125" s="141"/>
      <c r="CR125" s="141"/>
      <c r="CS125" s="141"/>
      <c r="CT125" s="141"/>
      <c r="CU125" s="141"/>
      <c r="CV125" s="141"/>
      <c r="CW125" s="141"/>
      <c r="CX125" s="141"/>
      <c r="CY125" s="141"/>
      <c r="CZ125" s="141"/>
      <c r="DA125" s="141"/>
      <c r="DB125" s="141"/>
      <c r="DC125" s="141"/>
      <c r="DD125" s="141"/>
      <c r="DE125" s="141"/>
      <c r="DF125" s="141"/>
      <c r="DG125" s="141"/>
      <c r="DH125" s="141"/>
      <c r="DI125" s="141"/>
      <c r="DJ125" s="141"/>
      <c r="DK125" s="141"/>
      <c r="DL125" s="141"/>
      <c r="DM125" s="141"/>
      <c r="DN125" s="141"/>
      <c r="DO125" s="141"/>
      <c r="DP125" s="141"/>
      <c r="DQ125" s="141"/>
      <c r="DR125" s="141"/>
      <c r="DS125" s="141"/>
      <c r="DT125" s="141"/>
      <c r="DU125" s="141"/>
      <c r="DV125" s="141"/>
      <c r="DW125" s="141"/>
      <c r="DX125" s="141"/>
      <c r="DY125" s="141"/>
      <c r="DZ125" s="141"/>
      <c r="EA125" s="141"/>
      <c r="EB125" s="141"/>
      <c r="EC125" s="141"/>
      <c r="ED125" s="141"/>
      <c r="EE125" s="141"/>
      <c r="EF125" s="141"/>
      <c r="EG125" s="141"/>
      <c r="EH125" s="141"/>
      <c r="EI125" s="141"/>
      <c r="EJ125" s="141"/>
      <c r="EK125" s="141"/>
      <c r="EL125" s="141"/>
      <c r="EM125" s="141"/>
      <c r="EN125" s="141"/>
      <c r="EO125" s="141"/>
      <c r="EP125" s="141"/>
      <c r="EQ125" s="141"/>
      <c r="ER125" s="141"/>
      <c r="ES125" s="141"/>
      <c r="ET125" s="141"/>
      <c r="EU125" s="141"/>
      <c r="EV125" s="141"/>
      <c r="EW125" s="141"/>
      <c r="EX125" s="141"/>
      <c r="EY125" s="141"/>
      <c r="EZ125" s="141"/>
      <c r="FA125" s="141"/>
      <c r="FB125" s="141"/>
      <c r="FC125" s="141"/>
      <c r="FD125" s="141"/>
      <c r="FE125" s="141"/>
      <c r="FF125" s="141"/>
      <c r="FG125" s="141"/>
      <c r="FH125" s="141"/>
      <c r="FI125" s="141"/>
      <c r="FJ125" s="141"/>
      <c r="FK125" s="141"/>
      <c r="FL125" s="141"/>
      <c r="FM125" s="141"/>
      <c r="FN125" s="141"/>
      <c r="FO125" s="141"/>
      <c r="FP125" s="141"/>
      <c r="FQ125" s="141"/>
      <c r="FR125" s="141"/>
      <c r="FS125" s="141"/>
      <c r="FT125" s="141"/>
      <c r="FU125" s="141"/>
      <c r="FV125" s="141"/>
      <c r="FW125" s="141"/>
      <c r="FX125" s="141"/>
      <c r="FY125" s="141"/>
      <c r="FZ125" s="141"/>
      <c r="GA125" s="141"/>
      <c r="GB125" s="141"/>
      <c r="GC125" s="141"/>
      <c r="GD125" s="141"/>
      <c r="GE125" s="141"/>
      <c r="GF125" s="141"/>
      <c r="GG125" s="141"/>
      <c r="GH125" s="141"/>
      <c r="GI125" s="141"/>
      <c r="GJ125" s="141"/>
      <c r="GK125" s="141"/>
      <c r="GL125" s="141"/>
      <c r="GM125" s="141"/>
      <c r="GN125" s="141"/>
      <c r="GO125" s="141"/>
      <c r="GP125" s="141"/>
      <c r="GQ125" s="141"/>
      <c r="GR125" s="141"/>
      <c r="GS125" s="141"/>
      <c r="GT125" s="141"/>
      <c r="GU125" s="141"/>
      <c r="GV125" s="141"/>
      <c r="GW125" s="141"/>
      <c r="GX125" s="141"/>
      <c r="GY125" s="141"/>
      <c r="GZ125" s="141"/>
      <c r="HA125" s="141"/>
      <c r="HB125" s="141"/>
      <c r="HC125" s="141"/>
      <c r="HD125" s="141"/>
      <c r="HE125" s="141"/>
      <c r="HF125" s="141"/>
      <c r="HG125" s="141"/>
      <c r="HH125" s="141"/>
      <c r="HI125" s="141"/>
      <c r="HJ125" s="141"/>
      <c r="HK125" s="141"/>
      <c r="HL125" s="141"/>
      <c r="HM125" s="141"/>
      <c r="HN125" s="141"/>
      <c r="HO125" s="141"/>
      <c r="HP125" s="144"/>
      <c r="HQ125" s="144"/>
      <c r="HR125" s="144"/>
      <c r="HS125" s="144"/>
      <c r="HT125" s="144"/>
      <c r="HU125" s="144"/>
      <c r="HV125" s="144"/>
      <c r="HW125" s="144"/>
      <c r="HX125" s="144"/>
      <c r="HY125" s="144"/>
      <c r="HZ125" s="144"/>
      <c r="IA125" s="144"/>
      <c r="IB125" s="144"/>
      <c r="IC125" s="144"/>
      <c r="ID125" s="144"/>
      <c r="IE125" s="144"/>
      <c r="IF125" s="144"/>
      <c r="IG125" s="144"/>
      <c r="IH125" s="144"/>
      <c r="II125" s="144"/>
      <c r="IJ125" s="144"/>
      <c r="IK125" s="144"/>
      <c r="IL125" s="144"/>
      <c r="IM125" s="144"/>
      <c r="IN125" s="144"/>
      <c r="IO125" s="144"/>
      <c r="IP125" s="144"/>
    </row>
    <row r="126" s="1" customFormat="1" ht="21.95" customHeight="1" spans="1:250">
      <c r="A126" s="125"/>
      <c r="B126" s="25" t="s">
        <v>46</v>
      </c>
      <c r="C126" s="26"/>
      <c r="D126" s="26"/>
      <c r="E126" s="27"/>
      <c r="F126" s="91"/>
      <c r="G126" s="92"/>
      <c r="H126" s="86"/>
      <c r="I126" s="129">
        <v>8645.9</v>
      </c>
      <c r="J126" s="129">
        <v>8645.9</v>
      </c>
      <c r="K126" s="65">
        <f>SUM(N126:U126)</f>
        <v>8645.9</v>
      </c>
      <c r="L126" s="129"/>
      <c r="M126" s="132" t="s">
        <v>142</v>
      </c>
      <c r="N126" s="129">
        <v>2930</v>
      </c>
      <c r="O126" s="129">
        <v>1380</v>
      </c>
      <c r="P126" s="129">
        <v>587.8</v>
      </c>
      <c r="Q126" s="129">
        <v>696.1</v>
      </c>
      <c r="R126" s="129">
        <v>1202</v>
      </c>
      <c r="S126" s="129">
        <v>1200</v>
      </c>
      <c r="T126" s="129">
        <v>650</v>
      </c>
      <c r="U126" s="129"/>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1"/>
      <c r="BR126" s="141"/>
      <c r="BS126" s="141"/>
      <c r="BT126" s="141"/>
      <c r="BU126" s="141"/>
      <c r="BV126" s="141"/>
      <c r="BW126" s="141"/>
      <c r="BX126" s="141"/>
      <c r="BY126" s="141"/>
      <c r="BZ126" s="141"/>
      <c r="CA126" s="141"/>
      <c r="CB126" s="141"/>
      <c r="CC126" s="141"/>
      <c r="CD126" s="141"/>
      <c r="CE126" s="141"/>
      <c r="CF126" s="141"/>
      <c r="CG126" s="141"/>
      <c r="CH126" s="141"/>
      <c r="CI126" s="141"/>
      <c r="CJ126" s="141"/>
      <c r="CK126" s="141"/>
      <c r="CL126" s="141"/>
      <c r="CM126" s="141"/>
      <c r="CN126" s="141"/>
      <c r="CO126" s="141"/>
      <c r="CP126" s="141"/>
      <c r="CQ126" s="141"/>
      <c r="CR126" s="141"/>
      <c r="CS126" s="141"/>
      <c r="CT126" s="141"/>
      <c r="CU126" s="141"/>
      <c r="CV126" s="141"/>
      <c r="CW126" s="141"/>
      <c r="CX126" s="141"/>
      <c r="CY126" s="141"/>
      <c r="CZ126" s="141"/>
      <c r="DA126" s="141"/>
      <c r="DB126" s="141"/>
      <c r="DC126" s="141"/>
      <c r="DD126" s="141"/>
      <c r="DE126" s="141"/>
      <c r="DF126" s="141"/>
      <c r="DG126" s="141"/>
      <c r="DH126" s="141"/>
      <c r="DI126" s="141"/>
      <c r="DJ126" s="141"/>
      <c r="DK126" s="141"/>
      <c r="DL126" s="141"/>
      <c r="DM126" s="141"/>
      <c r="DN126" s="141"/>
      <c r="DO126" s="141"/>
      <c r="DP126" s="141"/>
      <c r="DQ126" s="141"/>
      <c r="DR126" s="141"/>
      <c r="DS126" s="141"/>
      <c r="DT126" s="141"/>
      <c r="DU126" s="141"/>
      <c r="DV126" s="141"/>
      <c r="DW126" s="141"/>
      <c r="DX126" s="141"/>
      <c r="DY126" s="141"/>
      <c r="DZ126" s="141"/>
      <c r="EA126" s="141"/>
      <c r="EB126" s="141"/>
      <c r="EC126" s="141"/>
      <c r="ED126" s="141"/>
      <c r="EE126" s="141"/>
      <c r="EF126" s="141"/>
      <c r="EG126" s="141"/>
      <c r="EH126" s="141"/>
      <c r="EI126" s="141"/>
      <c r="EJ126" s="141"/>
      <c r="EK126" s="141"/>
      <c r="EL126" s="141"/>
      <c r="EM126" s="141"/>
      <c r="EN126" s="141"/>
      <c r="EO126" s="141"/>
      <c r="EP126" s="141"/>
      <c r="EQ126" s="141"/>
      <c r="ER126" s="141"/>
      <c r="ES126" s="141"/>
      <c r="ET126" s="141"/>
      <c r="EU126" s="141"/>
      <c r="EV126" s="141"/>
      <c r="EW126" s="141"/>
      <c r="EX126" s="141"/>
      <c r="EY126" s="141"/>
      <c r="EZ126" s="141"/>
      <c r="FA126" s="141"/>
      <c r="FB126" s="141"/>
      <c r="FC126" s="141"/>
      <c r="FD126" s="141"/>
      <c r="FE126" s="141"/>
      <c r="FF126" s="141"/>
      <c r="FG126" s="141"/>
      <c r="FH126" s="141"/>
      <c r="FI126" s="141"/>
      <c r="FJ126" s="141"/>
      <c r="FK126" s="141"/>
      <c r="FL126" s="141"/>
      <c r="FM126" s="141"/>
      <c r="FN126" s="141"/>
      <c r="FO126" s="141"/>
      <c r="FP126" s="141"/>
      <c r="FQ126" s="141"/>
      <c r="FR126" s="141"/>
      <c r="FS126" s="141"/>
      <c r="FT126" s="141"/>
      <c r="FU126" s="141"/>
      <c r="FV126" s="141"/>
      <c r="FW126" s="141"/>
      <c r="FX126" s="141"/>
      <c r="FY126" s="141"/>
      <c r="FZ126" s="141"/>
      <c r="GA126" s="141"/>
      <c r="GB126" s="141"/>
      <c r="GC126" s="141"/>
      <c r="GD126" s="141"/>
      <c r="GE126" s="141"/>
      <c r="GF126" s="141"/>
      <c r="GG126" s="141"/>
      <c r="GH126" s="141"/>
      <c r="GI126" s="141"/>
      <c r="GJ126" s="141"/>
      <c r="GK126" s="141"/>
      <c r="GL126" s="141"/>
      <c r="GM126" s="141"/>
      <c r="GN126" s="141"/>
      <c r="GO126" s="141"/>
      <c r="GP126" s="141"/>
      <c r="GQ126" s="141"/>
      <c r="GR126" s="141"/>
      <c r="GS126" s="141"/>
      <c r="GT126" s="141"/>
      <c r="GU126" s="141"/>
      <c r="GV126" s="141"/>
      <c r="GW126" s="141"/>
      <c r="GX126" s="141"/>
      <c r="GY126" s="141"/>
      <c r="GZ126" s="141"/>
      <c r="HA126" s="141"/>
      <c r="HB126" s="141"/>
      <c r="HC126" s="141"/>
      <c r="HD126" s="141"/>
      <c r="HE126" s="141"/>
      <c r="HF126" s="141"/>
      <c r="HG126" s="141"/>
      <c r="HH126" s="141"/>
      <c r="HI126" s="141"/>
      <c r="HJ126" s="141"/>
      <c r="HK126" s="141"/>
      <c r="HL126" s="141"/>
      <c r="HM126" s="141"/>
      <c r="HN126" s="141"/>
      <c r="HO126" s="141"/>
      <c r="HP126" s="144"/>
      <c r="HQ126" s="144"/>
      <c r="HR126" s="144"/>
      <c r="HS126" s="144"/>
      <c r="HT126" s="144"/>
      <c r="HU126" s="144"/>
      <c r="HV126" s="144"/>
      <c r="HW126" s="144"/>
      <c r="HX126" s="144"/>
      <c r="HY126" s="144"/>
      <c r="HZ126" s="144"/>
      <c r="IA126" s="144"/>
      <c r="IB126" s="144"/>
      <c r="IC126" s="144"/>
      <c r="ID126" s="144"/>
      <c r="IE126" s="144"/>
      <c r="IF126" s="144"/>
      <c r="IG126" s="144"/>
      <c r="IH126" s="144"/>
      <c r="II126" s="144"/>
      <c r="IJ126" s="144"/>
      <c r="IK126" s="144"/>
      <c r="IL126" s="144"/>
      <c r="IM126" s="144"/>
      <c r="IN126" s="144"/>
      <c r="IO126" s="144"/>
      <c r="IP126" s="144"/>
    </row>
  </sheetData>
  <mergeCells count="136">
    <mergeCell ref="A2:U2"/>
    <mergeCell ref="N4:U4"/>
    <mergeCell ref="A6:E6"/>
    <mergeCell ref="A7:E7"/>
    <mergeCell ref="A8:E8"/>
    <mergeCell ref="A9:E9"/>
    <mergeCell ref="A10:E10"/>
    <mergeCell ref="B11:E11"/>
    <mergeCell ref="B12:E12"/>
    <mergeCell ref="B13:E13"/>
    <mergeCell ref="B14:E14"/>
    <mergeCell ref="B15:E15"/>
    <mergeCell ref="B16:E16"/>
    <mergeCell ref="B17:E17"/>
    <mergeCell ref="B18:E18"/>
    <mergeCell ref="B19:E19"/>
    <mergeCell ref="B20:E20"/>
    <mergeCell ref="B21:E21"/>
    <mergeCell ref="B22:E22"/>
    <mergeCell ref="B23:E23"/>
    <mergeCell ref="C24:E24"/>
    <mergeCell ref="D25:E25"/>
    <mergeCell ref="D26:E26"/>
    <mergeCell ref="D27:E27"/>
    <mergeCell ref="D28:E28"/>
    <mergeCell ref="D29:E29"/>
    <mergeCell ref="D30:E30"/>
    <mergeCell ref="D31:E31"/>
    <mergeCell ref="D32:E32"/>
    <mergeCell ref="D33:E33"/>
    <mergeCell ref="C34:E34"/>
    <mergeCell ref="C35:E35"/>
    <mergeCell ref="C38:E38"/>
    <mergeCell ref="C39:E39"/>
    <mergeCell ref="C40:E40"/>
    <mergeCell ref="B41:E41"/>
    <mergeCell ref="B42:E42"/>
    <mergeCell ref="B43:E43"/>
    <mergeCell ref="B44:E44"/>
    <mergeCell ref="B45:E45"/>
    <mergeCell ref="B49:E49"/>
    <mergeCell ref="B50:E50"/>
    <mergeCell ref="B51:E51"/>
    <mergeCell ref="B52:E52"/>
    <mergeCell ref="B53:E53"/>
    <mergeCell ref="B54:E54"/>
    <mergeCell ref="B55:E55"/>
    <mergeCell ref="B56:E56"/>
    <mergeCell ref="B57:E57"/>
    <mergeCell ref="B58:E58"/>
    <mergeCell ref="B59:E59"/>
    <mergeCell ref="B60:E60"/>
    <mergeCell ref="B61:E61"/>
    <mergeCell ref="B64:E64"/>
    <mergeCell ref="B65:E65"/>
    <mergeCell ref="B66:E66"/>
    <mergeCell ref="B67:E67"/>
    <mergeCell ref="A91:E91"/>
    <mergeCell ref="A92:E92"/>
    <mergeCell ref="A93:E93"/>
    <mergeCell ref="B94:E94"/>
    <mergeCell ref="B95:E95"/>
    <mergeCell ref="B96:E96"/>
    <mergeCell ref="B97:E97"/>
    <mergeCell ref="B98:E98"/>
    <mergeCell ref="B99:E99"/>
    <mergeCell ref="B100:E100"/>
    <mergeCell ref="B101:E101"/>
    <mergeCell ref="B102:E102"/>
    <mergeCell ref="B103:E103"/>
    <mergeCell ref="B104:E104"/>
    <mergeCell ref="B105:E105"/>
    <mergeCell ref="B109:E109"/>
    <mergeCell ref="B110:E110"/>
    <mergeCell ref="B111:E111"/>
    <mergeCell ref="B112:E112"/>
    <mergeCell ref="B113:E113"/>
    <mergeCell ref="B114:E114"/>
    <mergeCell ref="B115:E115"/>
    <mergeCell ref="B116:E116"/>
    <mergeCell ref="A117:E117"/>
    <mergeCell ref="A118:E118"/>
    <mergeCell ref="A119:E119"/>
    <mergeCell ref="B120:E120"/>
    <mergeCell ref="B121:E121"/>
    <mergeCell ref="A122:E122"/>
    <mergeCell ref="A123:E123"/>
    <mergeCell ref="A124:E124"/>
    <mergeCell ref="B125:E125"/>
    <mergeCell ref="B126:E126"/>
    <mergeCell ref="A4:A5"/>
    <mergeCell ref="A11:A21"/>
    <mergeCell ref="A22:A23"/>
    <mergeCell ref="A24:A35"/>
    <mergeCell ref="A36:A40"/>
    <mergeCell ref="A41:A42"/>
    <mergeCell ref="A43:A44"/>
    <mergeCell ref="A45:A50"/>
    <mergeCell ref="A51:A52"/>
    <mergeCell ref="A53:A54"/>
    <mergeCell ref="A55:A56"/>
    <mergeCell ref="A58:A59"/>
    <mergeCell ref="A60:A61"/>
    <mergeCell ref="A62:A64"/>
    <mergeCell ref="A66:A67"/>
    <mergeCell ref="A68:A90"/>
    <mergeCell ref="A94:A97"/>
    <mergeCell ref="A98:A99"/>
    <mergeCell ref="A100:A101"/>
    <mergeCell ref="A102:A103"/>
    <mergeCell ref="A104:A105"/>
    <mergeCell ref="A106:A108"/>
    <mergeCell ref="A109:A110"/>
    <mergeCell ref="A111:A112"/>
    <mergeCell ref="A113:A114"/>
    <mergeCell ref="A115:A116"/>
    <mergeCell ref="A120:A121"/>
    <mergeCell ref="A125:A126"/>
    <mergeCell ref="B24:B35"/>
    <mergeCell ref="B36:B40"/>
    <mergeCell ref="C25:C33"/>
    <mergeCell ref="F4:F5"/>
    <mergeCell ref="G4:G5"/>
    <mergeCell ref="H4:H5"/>
    <mergeCell ref="H106:H108"/>
    <mergeCell ref="I4:I5"/>
    <mergeCell ref="K4:K5"/>
    <mergeCell ref="L4:L5"/>
    <mergeCell ref="M4:M5"/>
    <mergeCell ref="M107:M108"/>
    <mergeCell ref="B4:E5"/>
    <mergeCell ref="C36:E37"/>
    <mergeCell ref="B46:E48"/>
    <mergeCell ref="B62:E63"/>
    <mergeCell ref="B68:D90"/>
    <mergeCell ref="B106:E108"/>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2022-09-28T08:27:02Z</dcterms:created>
  <dcterms:modified xsi:type="dcterms:W3CDTF">2022-09-28T08:32:17Z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